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E0B17467-8609-4311-A180-84CCE60FE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1" l="1"/>
  <c r="D134" i="1"/>
  <c r="D135" i="1"/>
  <c r="D141" i="1"/>
  <c r="D154" i="1"/>
  <c r="D120" i="1"/>
  <c r="D148" i="1"/>
  <c r="D145" i="1"/>
  <c r="D144" i="1"/>
  <c r="D138" i="1"/>
  <c r="D139" i="1"/>
  <c r="D137" i="1"/>
  <c r="D109" i="1"/>
  <c r="D121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5" i="1"/>
  <c r="D53" i="1"/>
  <c r="D49" i="1"/>
  <c r="D47" i="1"/>
  <c r="D45" i="1"/>
  <c r="D43" i="1"/>
  <c r="D41" i="1"/>
  <c r="D39" i="1"/>
  <c r="D36" i="1"/>
  <c r="D34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<sst xmlns="http://schemas.openxmlformats.org/spreadsheetml/2006/main" count="468" uniqueCount="189">
  <si>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</si>
  <si>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</si>
  <si>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</si>
  <si>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</si>
  <si>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</si>
  <si>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</si>
  <si>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</si>
  <si>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</si>
  <si>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</si>
  <si>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01.05.2024 Do 31.05.2024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</si>
  <si>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</si>
  <si>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</si>
  <si>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</si>
  <si>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</si>
  <si>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</si>
  <si>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</si>
  <si>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</si>
  <si>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</si>
  <si>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</si>
  <si>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</si>
  <si>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</si>
  <si>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</si>
  <si>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USLUGE TELEFONA, POŠTE I PRIJEVOZA</t>
  </si>
  <si>
    <t>OSTALE USLUGE</t>
  </si>
  <si>
    <t>FINANCIJSKA AGENCIJA</t>
  </si>
  <si>
    <t>85821130368</t>
  </si>
  <si>
    <t>ZAGREBAČKI HOLDING ČISTOĆ</t>
  </si>
  <si>
    <t>85584865987-004</t>
  </si>
  <si>
    <t>KOMUNALNE USLUGE</t>
  </si>
  <si>
    <t>VODOPSKRBA I ODVODNJA d.o.o.</t>
  </si>
  <si>
    <t>83416546499</t>
  </si>
  <si>
    <t>ZLAH  D.O.O.</t>
  </si>
  <si>
    <t>82228857833</t>
  </si>
  <si>
    <t>SESVETE- ZAGREB</t>
  </si>
  <si>
    <t>UREDSKI MATERIJAL I OSTALI MATERIJALNI RASHODI</t>
  </si>
  <si>
    <t>ZAGREBAČKI HOLDING ZET</t>
  </si>
  <si>
    <t>82031999604</t>
  </si>
  <si>
    <t>STAMPA D.O.O.</t>
  </si>
  <si>
    <t>81920045396</t>
  </si>
  <si>
    <t>AGRODALM D.O.O.</t>
  </si>
  <si>
    <t>80649374262</t>
  </si>
  <si>
    <t>NTL D.O.O.</t>
  </si>
  <si>
    <t>78344221376</t>
  </si>
  <si>
    <t>SOBLINEC</t>
  </si>
  <si>
    <t>KLARA - ZAGREBAČKE PEKARNE</t>
  </si>
  <si>
    <t>76842508189</t>
  </si>
  <si>
    <t>PEVEX ZAGREB</t>
  </si>
  <si>
    <t>73660371074</t>
  </si>
  <si>
    <t>MATERIJAL I DIJELOVI ZA TEKUĆE I INVESTICIJSKO ODRŽAVANJE</t>
  </si>
  <si>
    <t>UREĐAJI, STROJEVI I OPREMA ZA OSTALE NAMJENE</t>
  </si>
  <si>
    <t>OPTIMUS LAB D.O.O.</t>
  </si>
  <si>
    <t>71981294715</t>
  </si>
  <si>
    <t>ČAKOVEC</t>
  </si>
  <si>
    <t>RAČUNALNE USLUGE</t>
  </si>
  <si>
    <t>MLADEN D.O.O.</t>
  </si>
  <si>
    <t>71106835781</t>
  </si>
  <si>
    <t>ENERGIJA</t>
  </si>
  <si>
    <t>TELEMACH HRVATSKA D.O.O.</t>
  </si>
  <si>
    <t>70133616033</t>
  </si>
  <si>
    <t>HA PROMET D.O.O.</t>
  </si>
  <si>
    <t>67283168113</t>
  </si>
  <si>
    <t>ZAPREŠIĆ</t>
  </si>
  <si>
    <t>HEP OPSKRBA d.o.o.</t>
  </si>
  <si>
    <t>63073332379</t>
  </si>
  <si>
    <t>GRAD ZAGREB,PROLAZNI RAČ.</t>
  </si>
  <si>
    <t>61817894937</t>
  </si>
  <si>
    <t>IGO-MAT D.O.O.</t>
  </si>
  <si>
    <t>55662000497</t>
  </si>
  <si>
    <t>BREGANA</t>
  </si>
  <si>
    <t>PEVEC DOO</t>
  </si>
  <si>
    <t>45740931013</t>
  </si>
  <si>
    <t>ZADAR</t>
  </si>
  <si>
    <t>USLUGE TEKUĆEG I INVESTICIJSKOG ODRŽAVANJA</t>
  </si>
  <si>
    <t>VINDIJA D.D.</t>
  </si>
  <si>
    <t>44138062462</t>
  </si>
  <si>
    <t>VARAŽDIN</t>
  </si>
  <si>
    <t>ŠKOLSKA KNJIGA ZAGREB</t>
  </si>
  <si>
    <t>38967655335</t>
  </si>
  <si>
    <t>KNJIGE U KNIŽNICI</t>
  </si>
  <si>
    <t>"NAKLADA SLAP"</t>
  </si>
  <si>
    <t>METRO</t>
  </si>
  <si>
    <t>38016445738</t>
  </si>
  <si>
    <t>MAGISTAR savjetovanje i edukacija</t>
  </si>
  <si>
    <t>34966211216</t>
  </si>
  <si>
    <t>STRUČNO USAVRŠAVANJE ZAPOSLENIKA</t>
  </si>
  <si>
    <t>NASTAVNI ZAVOD ZA JAVNO ZDRAVSTVO DR.ANDRIJA ŠTAMPAR</t>
  </si>
  <si>
    <t>33392005961</t>
  </si>
  <si>
    <t>ZDRAVSTVENE I VETERINARSKE USLUGE</t>
  </si>
  <si>
    <t>FOKUS</t>
  </si>
  <si>
    <t>TISAK</t>
  </si>
  <si>
    <t>32497003047</t>
  </si>
  <si>
    <t>FILIPOVIĆ COMMERCE D.O.O.</t>
  </si>
  <si>
    <t>31380789055</t>
  </si>
  <si>
    <t>SVETI IVAN ZELINA</t>
  </si>
  <si>
    <t>MARODI D.O.O.</t>
  </si>
  <si>
    <t>28972867079</t>
  </si>
  <si>
    <t>NEDELIŠĆE</t>
  </si>
  <si>
    <t>GRADSKA PLINARA ZAGREB</t>
  </si>
  <si>
    <t>STUDENTSKI CENTAR U ZAGREBU</t>
  </si>
  <si>
    <t>22597784145</t>
  </si>
  <si>
    <t>INTELEKTUALNE I OSOBNE USLUGE</t>
  </si>
  <si>
    <t>POLJO PROM vl. Zlatko Križanić</t>
  </si>
  <si>
    <t>22277452223</t>
  </si>
  <si>
    <t>PODRAVKA DD</t>
  </si>
  <si>
    <t>18928523252</t>
  </si>
  <si>
    <t>KOPRIVNICA</t>
  </si>
  <si>
    <t>MARIJAN VOĆE D.O.O.</t>
  </si>
  <si>
    <t>10152071100</t>
  </si>
  <si>
    <t>DUGO SELO</t>
  </si>
  <si>
    <t>GALIĆ BENC</t>
  </si>
  <si>
    <t>SESVETE</t>
  </si>
  <si>
    <t>HRVATSKE VODE</t>
  </si>
  <si>
    <t>HRVATSKO MATEMATIČKO DRUŠ</t>
  </si>
  <si>
    <t>MAER D.O.O.</t>
  </si>
  <si>
    <t>AKD ZAŠTITA D.O.O.</t>
  </si>
  <si>
    <t>09253797076</t>
  </si>
  <si>
    <t>TEHNOZAPIS D.O.O.</t>
  </si>
  <si>
    <t>MEDIC CENTAR D.O.O.</t>
  </si>
  <si>
    <t>07187722257</t>
  </si>
  <si>
    <t>LEDO PLUS D.O.O.</t>
  </si>
  <si>
    <t>07179054100</t>
  </si>
  <si>
    <t>GLOBAL DISTRI</t>
  </si>
  <si>
    <t>05743327409</t>
  </si>
  <si>
    <t>SAMOBOR</t>
  </si>
  <si>
    <t>MULLER TRGOVINA</t>
  </si>
  <si>
    <t>-</t>
  </si>
  <si>
    <t>PLAĆE ZA REDOVAN RAD</t>
  </si>
  <si>
    <t>Nema Konta Na Odabranoj Razini</t>
  </si>
  <si>
    <t>SLUŽBENA PUTOVANJA</t>
  </si>
  <si>
    <t>NAKNADE ZA PRIJEVOZ, ZA RAD NA TERENU I ODVOJENI ŽIVOT</t>
  </si>
  <si>
    <t>OSTALE NAKNADE TROŠKOVA ZAPOSLENICIMA</t>
  </si>
  <si>
    <t>NAKNADE ZA RAD PREDSTAVNIČKIH I IZVRŠNIH TIJELA I SLIČNO</t>
  </si>
  <si>
    <t>OSTALI NESPOMENUTI RASHODI POSLOVANJA</t>
  </si>
  <si>
    <t>Sveukupno:</t>
  </si>
  <si>
    <t>e-tur 04-2024</t>
  </si>
  <si>
    <t>70108447975</t>
  </si>
  <si>
    <t>59082812808</t>
  </si>
  <si>
    <t>20985255037</t>
  </si>
  <si>
    <t>24136516466</t>
  </si>
  <si>
    <t>28921383001</t>
  </si>
  <si>
    <t>85051163109</t>
  </si>
  <si>
    <t>20845957118</t>
  </si>
  <si>
    <t>84698789700</t>
  </si>
  <si>
    <t>47310667146</t>
  </si>
  <si>
    <t>Narodne novine dd</t>
  </si>
  <si>
    <t>64546066176</t>
  </si>
  <si>
    <t>Zagreb</t>
  </si>
  <si>
    <t xml:space="preserve">Dinop </t>
  </si>
  <si>
    <t>00042324329</t>
  </si>
  <si>
    <t>Offertissima d.o.o.</t>
  </si>
  <si>
    <t>00643859701</t>
  </si>
  <si>
    <t>Sveta Nedjelja</t>
  </si>
  <si>
    <t>Cvijećarnica Elma</t>
  </si>
  <si>
    <t>07173848748</t>
  </si>
  <si>
    <t>Donja Zelina</t>
  </si>
  <si>
    <t>Željezarija Jole d.o.o.</t>
  </si>
  <si>
    <t>00635590020</t>
  </si>
  <si>
    <t>Lidl Hrvatska d.o.o.</t>
  </si>
  <si>
    <t>66089976432</t>
  </si>
  <si>
    <t>IUN</t>
  </si>
  <si>
    <t>Agro trebor d.o.o.</t>
  </si>
  <si>
    <t>74393426587</t>
  </si>
  <si>
    <t>Pipa centar</t>
  </si>
  <si>
    <t>22117086411</t>
  </si>
  <si>
    <t>Pevex dd</t>
  </si>
  <si>
    <t>Inox distribucija d.o.o.</t>
  </si>
  <si>
    <t>97171131291</t>
  </si>
  <si>
    <t>Chemaco d.o.o.</t>
  </si>
  <si>
    <t>60445358686</t>
  </si>
  <si>
    <t>00042324330</t>
  </si>
  <si>
    <t>Konzum plus d.o.o.</t>
  </si>
  <si>
    <t>62226620908</t>
  </si>
  <si>
    <t>Submarine d.o.o.</t>
  </si>
  <si>
    <t>76768109657</t>
  </si>
  <si>
    <t>Harissa d.o.o.</t>
  </si>
  <si>
    <t>38227622392</t>
  </si>
  <si>
    <t>JYSK d.o.o.</t>
  </si>
  <si>
    <t>64729046835</t>
  </si>
  <si>
    <t>LIMES PLUS d.o.o.</t>
  </si>
  <si>
    <t>57560191883</t>
  </si>
  <si>
    <t>00643859702</t>
  </si>
  <si>
    <t>Hrvatska pošta</t>
  </si>
  <si>
    <t>87311810356</t>
  </si>
  <si>
    <t>SITNI INVENTAR I AUTO GUME</t>
  </si>
  <si>
    <t>DOPRINOS ZA OBVEZNO ZDRAVSTEVNO OSIGURANJE</t>
  </si>
  <si>
    <t>PRISTOJBE I NAKNADE</t>
  </si>
  <si>
    <t>MINISTARSTVO ZNANOSTI I OBRAZOVANJA</t>
  </si>
  <si>
    <t>OSTALI RASHODI ZA ZAPOSLENE - PB</t>
  </si>
  <si>
    <t>NAKNADE ZA PRIJEVOZ, ZA RAD NA TERENU I ODVOJENI ŽIVOT -PB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</si>
</sst>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1" fillId="0" borderId="13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center"/>
    </xf>
    <xf numFmtId="0" fontId="1" fillId="0" borderId="14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1"/>
  <sheetViews>
    <sheetView tabSelected="1" zoomScaleNormal="100" workbookViewId="0">
      <pane ySplit="6" topLeftCell="A39" activePane="bottomLeft" state="frozen"/>
      <selection pane="bottomLeft" activeCell="D156" sqref="D15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168.51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168.51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5203.8500000000004</v>
      </c>
      <c r="E9" s="10">
        <v>3222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5203.8500000000004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3119.9</v>
      </c>
      <c r="E11" s="10">
        <v>3231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0.1</v>
      </c>
      <c r="E12" s="10">
        <v>3239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3120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9.9600000000000009</v>
      </c>
      <c r="E14" s="10">
        <v>3431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9.9600000000000009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161.58000000000001</v>
      </c>
      <c r="E16" s="10">
        <v>3234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161.58000000000001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12</v>
      </c>
      <c r="D18" s="18">
        <v>500.76</v>
      </c>
      <c r="E18" s="10">
        <v>3234</v>
      </c>
      <c r="F18" s="9" t="s">
        <v>28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500.76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684</v>
      </c>
      <c r="E20" s="10">
        <v>3221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684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1818.18</v>
      </c>
      <c r="E22" s="10">
        <v>3231</v>
      </c>
      <c r="F22" s="9" t="s">
        <v>22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1818.18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12</v>
      </c>
      <c r="D24" s="18">
        <v>145.16999999999999</v>
      </c>
      <c r="E24" s="10">
        <v>3239</v>
      </c>
      <c r="F24" s="9" t="s">
        <v>23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145.16999999999999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12</v>
      </c>
      <c r="D26" s="18">
        <v>799.26</v>
      </c>
      <c r="E26" s="10">
        <v>3222</v>
      </c>
      <c r="F26" s="9" t="s">
        <v>18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799.26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43</v>
      </c>
      <c r="D28" s="18">
        <v>29.99</v>
      </c>
      <c r="E28" s="10">
        <v>3222</v>
      </c>
      <c r="F28" s="9" t="s">
        <v>18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29.99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12</v>
      </c>
      <c r="D30" s="18">
        <v>8744.3700000000008</v>
      </c>
      <c r="E30" s="10">
        <v>3222</v>
      </c>
      <c r="F30" s="9" t="s">
        <v>18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8744.3700000000008</v>
      </c>
      <c r="E31" s="23"/>
      <c r="F31" s="25"/>
      <c r="G31" s="26"/>
    </row>
    <row r="32" spans="1:7" x14ac:dyDescent="0.25">
      <c r="A32" s="9" t="s">
        <v>46</v>
      </c>
      <c r="B32" s="14" t="s">
        <v>47</v>
      </c>
      <c r="C32" s="10" t="s">
        <v>12</v>
      </c>
      <c r="D32" s="18">
        <v>10.07</v>
      </c>
      <c r="E32" s="10">
        <v>3224</v>
      </c>
      <c r="F32" s="9" t="s">
        <v>48</v>
      </c>
      <c r="G32" s="27" t="s">
        <v>14</v>
      </c>
    </row>
    <row r="33" spans="1:7" x14ac:dyDescent="0.25">
      <c r="A33" s="9"/>
      <c r="B33" s="14"/>
      <c r="C33" s="10"/>
      <c r="D33" s="18">
        <v>165.91</v>
      </c>
      <c r="E33" s="10">
        <v>4227</v>
      </c>
      <c r="F33" s="9" t="s">
        <v>49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175.98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82.5</v>
      </c>
      <c r="E35" s="10">
        <v>3238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82.5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5557.88</v>
      </c>
      <c r="E37" s="10">
        <v>3222</v>
      </c>
      <c r="F37" s="9" t="s">
        <v>18</v>
      </c>
      <c r="G37" s="27" t="s">
        <v>14</v>
      </c>
    </row>
    <row r="38" spans="1:7" x14ac:dyDescent="0.25">
      <c r="A38" s="9"/>
      <c r="B38" s="14"/>
      <c r="C38" s="10"/>
      <c r="D38" s="18">
        <v>24.88</v>
      </c>
      <c r="E38" s="10">
        <v>3223</v>
      </c>
      <c r="F38" s="9" t="s">
        <v>56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5582.76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91.59</v>
      </c>
      <c r="E40" s="10">
        <v>3231</v>
      </c>
      <c r="F40" s="9" t="s">
        <v>22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91.59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929.5</v>
      </c>
      <c r="E42" s="10">
        <v>3222</v>
      </c>
      <c r="F42" s="9" t="s">
        <v>18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929.5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12</v>
      </c>
      <c r="D44" s="18">
        <v>919.61</v>
      </c>
      <c r="E44" s="10">
        <v>3223</v>
      </c>
      <c r="F44" s="9" t="s">
        <v>56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919.61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12</v>
      </c>
      <c r="D46" s="18">
        <v>55.96</v>
      </c>
      <c r="E46" s="10">
        <v>3234</v>
      </c>
      <c r="F46" s="9" t="s">
        <v>28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55.96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68</v>
      </c>
      <c r="D48" s="18">
        <v>1463.71</v>
      </c>
      <c r="E48" s="10">
        <v>3222</v>
      </c>
      <c r="F48" s="9" t="s">
        <v>18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1463.71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71</v>
      </c>
      <c r="D50" s="18">
        <v>158</v>
      </c>
      <c r="E50" s="10">
        <v>3232</v>
      </c>
      <c r="F50" s="9" t="s">
        <v>72</v>
      </c>
      <c r="G50" s="27" t="s">
        <v>14</v>
      </c>
    </row>
    <row r="51" spans="1:7" x14ac:dyDescent="0.25">
      <c r="A51" s="9"/>
      <c r="B51" s="14"/>
      <c r="C51" s="10"/>
      <c r="D51" s="18">
        <v>30</v>
      </c>
      <c r="E51" s="10">
        <v>3239</v>
      </c>
      <c r="F51" s="9" t="s">
        <v>23</v>
      </c>
      <c r="G51" s="28" t="s">
        <v>14</v>
      </c>
    </row>
    <row r="52" spans="1:7" x14ac:dyDescent="0.25">
      <c r="A52" s="9"/>
      <c r="B52" s="14"/>
      <c r="C52" s="10"/>
      <c r="D52" s="18">
        <v>1800.08</v>
      </c>
      <c r="E52" s="10">
        <v>4227</v>
      </c>
      <c r="F52" s="9" t="s">
        <v>49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SUM(D50:D52)</f>
        <v>1988.08</v>
      </c>
      <c r="E53" s="23"/>
      <c r="F53" s="25"/>
      <c r="G53" s="26"/>
    </row>
    <row r="54" spans="1:7" x14ac:dyDescent="0.25">
      <c r="A54" s="9" t="s">
        <v>73</v>
      </c>
      <c r="B54" s="14" t="s">
        <v>74</v>
      </c>
      <c r="C54" s="10" t="s">
        <v>75</v>
      </c>
      <c r="D54" s="18">
        <v>4853.72</v>
      </c>
      <c r="E54" s="10">
        <v>3222</v>
      </c>
      <c r="F54" s="9" t="s">
        <v>18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4853.72</v>
      </c>
      <c r="E55" s="23"/>
      <c r="F55" s="25"/>
      <c r="G55" s="26"/>
    </row>
    <row r="56" spans="1:7" x14ac:dyDescent="0.25">
      <c r="A56" s="9" t="s">
        <v>76</v>
      </c>
      <c r="B56" s="14" t="s">
        <v>77</v>
      </c>
      <c r="C56" s="10" t="s">
        <v>12</v>
      </c>
      <c r="D56" s="18">
        <v>40.229999999999997</v>
      </c>
      <c r="E56" s="10">
        <v>3221</v>
      </c>
      <c r="F56" s="9" t="s">
        <v>34</v>
      </c>
      <c r="G56" s="27" t="s">
        <v>14</v>
      </c>
    </row>
    <row r="57" spans="1:7" x14ac:dyDescent="0.25">
      <c r="A57" s="9"/>
      <c r="B57" s="14"/>
      <c r="C57" s="10"/>
      <c r="D57" s="18">
        <v>81.400000000000006</v>
      </c>
      <c r="E57" s="10">
        <v>4241</v>
      </c>
      <c r="F57" s="9" t="s">
        <v>78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SUM(D56:D57)</f>
        <v>121.63</v>
      </c>
      <c r="E58" s="23"/>
      <c r="F58" s="25"/>
      <c r="G58" s="26"/>
    </row>
    <row r="59" spans="1:7" x14ac:dyDescent="0.25">
      <c r="A59" s="9" t="s">
        <v>79</v>
      </c>
      <c r="B59" s="14" t="s">
        <v>135</v>
      </c>
      <c r="C59" s="10" t="s">
        <v>12</v>
      </c>
      <c r="D59" s="18">
        <v>104.99</v>
      </c>
      <c r="E59" s="10">
        <v>3221</v>
      </c>
      <c r="F59" s="9" t="s">
        <v>34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104.99</v>
      </c>
      <c r="E60" s="23"/>
      <c r="F60" s="25"/>
      <c r="G60" s="26"/>
    </row>
    <row r="61" spans="1:7" x14ac:dyDescent="0.25">
      <c r="A61" s="9" t="s">
        <v>80</v>
      </c>
      <c r="B61" s="14" t="s">
        <v>81</v>
      </c>
      <c r="C61" s="10" t="s">
        <v>12</v>
      </c>
      <c r="D61" s="18">
        <v>284.82</v>
      </c>
      <c r="E61" s="10">
        <v>3221</v>
      </c>
      <c r="F61" s="9" t="s">
        <v>34</v>
      </c>
      <c r="G61" s="27" t="s">
        <v>14</v>
      </c>
    </row>
    <row r="62" spans="1:7" x14ac:dyDescent="0.25">
      <c r="A62" s="9"/>
      <c r="B62" s="14"/>
      <c r="C62" s="10"/>
      <c r="D62" s="18">
        <v>5.64</v>
      </c>
      <c r="E62" s="10">
        <v>3222</v>
      </c>
      <c r="F62" s="9" t="s">
        <v>18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290.45999999999998</v>
      </c>
      <c r="E63" s="23"/>
      <c r="F63" s="25"/>
      <c r="G63" s="26"/>
    </row>
    <row r="64" spans="1:7" x14ac:dyDescent="0.25">
      <c r="A64" s="9" t="s">
        <v>82</v>
      </c>
      <c r="B64" s="14" t="s">
        <v>83</v>
      </c>
      <c r="C64" s="10" t="s">
        <v>12</v>
      </c>
      <c r="D64" s="18">
        <v>70</v>
      </c>
      <c r="E64" s="10">
        <v>3213</v>
      </c>
      <c r="F64" s="9" t="s">
        <v>84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70</v>
      </c>
      <c r="E65" s="23"/>
      <c r="F65" s="25"/>
      <c r="G65" s="26"/>
    </row>
    <row r="66" spans="1:7" x14ac:dyDescent="0.25">
      <c r="A66" s="9" t="s">
        <v>85</v>
      </c>
      <c r="B66" s="14" t="s">
        <v>86</v>
      </c>
      <c r="C66" s="10" t="s">
        <v>12</v>
      </c>
      <c r="D66" s="18">
        <v>271.75</v>
      </c>
      <c r="E66" s="10">
        <v>3236</v>
      </c>
      <c r="F66" s="9" t="s">
        <v>87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271.75</v>
      </c>
      <c r="E67" s="23"/>
      <c r="F67" s="25"/>
      <c r="G67" s="26"/>
    </row>
    <row r="68" spans="1:7" x14ac:dyDescent="0.25">
      <c r="A68" s="9" t="s">
        <v>88</v>
      </c>
      <c r="B68" s="14" t="s">
        <v>136</v>
      </c>
      <c r="C68" s="10" t="s">
        <v>12</v>
      </c>
      <c r="D68" s="18">
        <v>49.55</v>
      </c>
      <c r="E68" s="10">
        <v>3221</v>
      </c>
      <c r="F68" s="9" t="s">
        <v>34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49.55</v>
      </c>
      <c r="E69" s="23"/>
      <c r="F69" s="25"/>
      <c r="G69" s="26"/>
    </row>
    <row r="70" spans="1:7" x14ac:dyDescent="0.25">
      <c r="A70" s="9" t="s">
        <v>89</v>
      </c>
      <c r="B70" s="14" t="s">
        <v>90</v>
      </c>
      <c r="C70" s="10" t="s">
        <v>12</v>
      </c>
      <c r="D70" s="18">
        <v>59.91</v>
      </c>
      <c r="E70" s="10">
        <v>3221</v>
      </c>
      <c r="F70" s="9" t="s">
        <v>34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59.91</v>
      </c>
      <c r="E71" s="23"/>
      <c r="F71" s="25"/>
      <c r="G71" s="26"/>
    </row>
    <row r="72" spans="1:7" x14ac:dyDescent="0.25">
      <c r="A72" s="9" t="s">
        <v>91</v>
      </c>
      <c r="B72" s="14" t="s">
        <v>92</v>
      </c>
      <c r="C72" s="10" t="s">
        <v>93</v>
      </c>
      <c r="D72" s="18">
        <v>202.59</v>
      </c>
      <c r="E72" s="10">
        <v>3232</v>
      </c>
      <c r="F72" s="9" t="s">
        <v>72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202.59</v>
      </c>
      <c r="E73" s="23"/>
      <c r="F73" s="25"/>
      <c r="G73" s="26"/>
    </row>
    <row r="74" spans="1:7" x14ac:dyDescent="0.25">
      <c r="A74" s="9" t="s">
        <v>94</v>
      </c>
      <c r="B74" s="14" t="s">
        <v>95</v>
      </c>
      <c r="C74" s="10" t="s">
        <v>96</v>
      </c>
      <c r="D74" s="18">
        <v>165.98</v>
      </c>
      <c r="E74" s="10">
        <v>3222</v>
      </c>
      <c r="F74" s="9" t="s">
        <v>18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165.98</v>
      </c>
      <c r="E75" s="23"/>
      <c r="F75" s="25"/>
      <c r="G75" s="26"/>
    </row>
    <row r="76" spans="1:7" x14ac:dyDescent="0.25">
      <c r="A76" s="9" t="s">
        <v>97</v>
      </c>
      <c r="B76" s="14" t="s">
        <v>137</v>
      </c>
      <c r="C76" s="10" t="s">
        <v>12</v>
      </c>
      <c r="D76" s="18">
        <v>918.09</v>
      </c>
      <c r="E76" s="10">
        <v>3223</v>
      </c>
      <c r="F76" s="9" t="s">
        <v>56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918.09</v>
      </c>
      <c r="E77" s="23"/>
      <c r="F77" s="25"/>
      <c r="G77" s="26"/>
    </row>
    <row r="78" spans="1:7" x14ac:dyDescent="0.25">
      <c r="A78" s="9" t="s">
        <v>98</v>
      </c>
      <c r="B78" s="14" t="s">
        <v>99</v>
      </c>
      <c r="C78" s="10" t="s">
        <v>12</v>
      </c>
      <c r="D78" s="18">
        <v>402.77</v>
      </c>
      <c r="E78" s="10">
        <v>3237</v>
      </c>
      <c r="F78" s="9" t="s">
        <v>100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402.77</v>
      </c>
      <c r="E79" s="23"/>
      <c r="F79" s="25"/>
      <c r="G79" s="26"/>
    </row>
    <row r="80" spans="1:7" x14ac:dyDescent="0.25">
      <c r="A80" s="9" t="s">
        <v>101</v>
      </c>
      <c r="B80" s="14" t="s">
        <v>102</v>
      </c>
      <c r="C80" s="10" t="s">
        <v>12</v>
      </c>
      <c r="D80" s="18">
        <v>1437.5</v>
      </c>
      <c r="E80" s="10">
        <v>3232</v>
      </c>
      <c r="F80" s="9" t="s">
        <v>72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1437.5</v>
      </c>
      <c r="E81" s="23"/>
      <c r="F81" s="25"/>
      <c r="G81" s="26"/>
    </row>
    <row r="82" spans="1:7" x14ac:dyDescent="0.25">
      <c r="A82" s="9" t="s">
        <v>103</v>
      </c>
      <c r="B82" s="14" t="s">
        <v>104</v>
      </c>
      <c r="C82" s="10" t="s">
        <v>105</v>
      </c>
      <c r="D82" s="18">
        <v>152.88</v>
      </c>
      <c r="E82" s="10">
        <v>3222</v>
      </c>
      <c r="F82" s="9" t="s">
        <v>18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152.88</v>
      </c>
      <c r="E83" s="23"/>
      <c r="F83" s="25"/>
      <c r="G83" s="26"/>
    </row>
    <row r="84" spans="1:7" x14ac:dyDescent="0.25">
      <c r="A84" s="9" t="s">
        <v>106</v>
      </c>
      <c r="B84" s="14" t="s">
        <v>107</v>
      </c>
      <c r="C84" s="10" t="s">
        <v>108</v>
      </c>
      <c r="D84" s="18">
        <v>98.85</v>
      </c>
      <c r="E84" s="10">
        <v>3222</v>
      </c>
      <c r="F84" s="9" t="s">
        <v>18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98.85</v>
      </c>
      <c r="E85" s="23"/>
      <c r="F85" s="25"/>
      <c r="G85" s="26"/>
    </row>
    <row r="86" spans="1:7" x14ac:dyDescent="0.25">
      <c r="A86" s="9" t="s">
        <v>109</v>
      </c>
      <c r="B86" s="14" t="s">
        <v>138</v>
      </c>
      <c r="C86" s="10" t="s">
        <v>110</v>
      </c>
      <c r="D86" s="18">
        <v>142.44999999999999</v>
      </c>
      <c r="E86" s="10">
        <v>3223</v>
      </c>
      <c r="F86" s="9" t="s">
        <v>56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142.44999999999999</v>
      </c>
      <c r="E87" s="23"/>
      <c r="F87" s="25"/>
      <c r="G87" s="26"/>
    </row>
    <row r="88" spans="1:7" x14ac:dyDescent="0.25">
      <c r="A88" s="9" t="s">
        <v>111</v>
      </c>
      <c r="B88" s="14" t="s">
        <v>139</v>
      </c>
      <c r="C88" s="10" t="s">
        <v>12</v>
      </c>
      <c r="D88" s="18">
        <v>366.59</v>
      </c>
      <c r="E88" s="10">
        <v>3234</v>
      </c>
      <c r="F88" s="9" t="s">
        <v>28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366.59</v>
      </c>
      <c r="E89" s="23"/>
      <c r="F89" s="25"/>
      <c r="G89" s="26"/>
    </row>
    <row r="90" spans="1:7" x14ac:dyDescent="0.25">
      <c r="A90" s="9" t="s">
        <v>112</v>
      </c>
      <c r="B90" s="14" t="s">
        <v>140</v>
      </c>
      <c r="C90" s="10" t="s">
        <v>12</v>
      </c>
      <c r="D90" s="18">
        <v>140</v>
      </c>
      <c r="E90" s="10">
        <v>3213</v>
      </c>
      <c r="F90" s="9" t="s">
        <v>84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140</v>
      </c>
      <c r="E91" s="23"/>
      <c r="F91" s="25"/>
      <c r="G91" s="26"/>
    </row>
    <row r="92" spans="1:7" x14ac:dyDescent="0.25">
      <c r="A92" s="9" t="s">
        <v>113</v>
      </c>
      <c r="B92" s="14" t="s">
        <v>141</v>
      </c>
      <c r="C92" s="10" t="s">
        <v>12</v>
      </c>
      <c r="D92" s="18">
        <v>499.2</v>
      </c>
      <c r="E92" s="10">
        <v>4227</v>
      </c>
      <c r="F92" s="9" t="s">
        <v>49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499.2</v>
      </c>
      <c r="E93" s="23"/>
      <c r="F93" s="25"/>
      <c r="G93" s="26"/>
    </row>
    <row r="94" spans="1:7" x14ac:dyDescent="0.25">
      <c r="A94" s="9" t="s">
        <v>114</v>
      </c>
      <c r="B94" s="14" t="s">
        <v>115</v>
      </c>
      <c r="C94" s="10" t="s">
        <v>12</v>
      </c>
      <c r="D94" s="18">
        <v>198.4</v>
      </c>
      <c r="E94" s="10">
        <v>3239</v>
      </c>
      <c r="F94" s="9" t="s">
        <v>23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198.4</v>
      </c>
      <c r="E95" s="23"/>
      <c r="F95" s="25"/>
      <c r="G95" s="26"/>
    </row>
    <row r="96" spans="1:7" x14ac:dyDescent="0.25">
      <c r="A96" s="9" t="s">
        <v>116</v>
      </c>
      <c r="B96" s="14" t="s">
        <v>143</v>
      </c>
      <c r="C96" s="10" t="s">
        <v>12</v>
      </c>
      <c r="D96" s="18">
        <v>167.5</v>
      </c>
      <c r="E96" s="10">
        <v>3237</v>
      </c>
      <c r="F96" s="9" t="s">
        <v>100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167.5</v>
      </c>
      <c r="E97" s="23"/>
      <c r="F97" s="25"/>
      <c r="G97" s="26"/>
    </row>
    <row r="98" spans="1:7" x14ac:dyDescent="0.25">
      <c r="A98" s="9" t="s">
        <v>117</v>
      </c>
      <c r="B98" s="14" t="s">
        <v>118</v>
      </c>
      <c r="C98" s="10" t="s">
        <v>110</v>
      </c>
      <c r="D98" s="18">
        <v>4937.37</v>
      </c>
      <c r="E98" s="10">
        <v>3236</v>
      </c>
      <c r="F98" s="9" t="s">
        <v>87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4937.37</v>
      </c>
      <c r="E99" s="23"/>
      <c r="F99" s="25"/>
      <c r="G99" s="26"/>
    </row>
    <row r="100" spans="1:7" x14ac:dyDescent="0.25">
      <c r="A100" s="9" t="s">
        <v>119</v>
      </c>
      <c r="B100" s="14" t="s">
        <v>120</v>
      </c>
      <c r="C100" s="10" t="s">
        <v>12</v>
      </c>
      <c r="D100" s="18">
        <v>247.64</v>
      </c>
      <c r="E100" s="10">
        <v>3222</v>
      </c>
      <c r="F100" s="9" t="s">
        <v>18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247.64</v>
      </c>
      <c r="E101" s="23"/>
      <c r="F101" s="25"/>
      <c r="G101" s="26"/>
    </row>
    <row r="102" spans="1:7" x14ac:dyDescent="0.25">
      <c r="A102" s="9" t="s">
        <v>121</v>
      </c>
      <c r="B102" s="14" t="s">
        <v>122</v>
      </c>
      <c r="C102" s="10" t="s">
        <v>123</v>
      </c>
      <c r="D102" s="18">
        <v>981.84</v>
      </c>
      <c r="E102" s="10">
        <v>3221</v>
      </c>
      <c r="F102" s="9" t="s">
        <v>34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981.84</v>
      </c>
      <c r="E103" s="23"/>
      <c r="F103" s="25"/>
      <c r="G103" s="26"/>
    </row>
    <row r="104" spans="1:7" x14ac:dyDescent="0.25">
      <c r="A104" s="9" t="s">
        <v>124</v>
      </c>
      <c r="B104" s="14" t="s">
        <v>142</v>
      </c>
      <c r="C104" s="10" t="s">
        <v>12</v>
      </c>
      <c r="D104" s="18">
        <v>63.32</v>
      </c>
      <c r="E104" s="10">
        <v>3221</v>
      </c>
      <c r="F104" s="9" t="s">
        <v>34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63.32</v>
      </c>
      <c r="E105" s="23"/>
      <c r="F105" s="25"/>
      <c r="G105" s="26"/>
    </row>
    <row r="106" spans="1:7" x14ac:dyDescent="0.25">
      <c r="A106" s="9" t="s">
        <v>134</v>
      </c>
      <c r="B106" s="14" t="s">
        <v>125</v>
      </c>
      <c r="C106" s="10"/>
      <c r="D106" s="18">
        <v>34.299999999999997</v>
      </c>
      <c r="E106" s="10">
        <v>3231</v>
      </c>
      <c r="F106" s="9" t="s">
        <v>22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34.299999999999997</v>
      </c>
      <c r="E107" s="23"/>
      <c r="F107" s="25"/>
      <c r="G107" s="26"/>
    </row>
    <row r="108" spans="1:7" ht="24" customHeight="1" thickBot="1" x14ac:dyDescent="0.3">
      <c r="A108" s="40" t="s">
        <v>144</v>
      </c>
      <c r="B108" s="30" t="s">
        <v>145</v>
      </c>
      <c r="C108" s="31" t="s">
        <v>146</v>
      </c>
      <c r="D108" s="41">
        <v>21</v>
      </c>
      <c r="E108" s="31">
        <v>3221</v>
      </c>
      <c r="F108" s="33" t="s">
        <v>34</v>
      </c>
      <c r="G108" s="34" t="s">
        <v>14</v>
      </c>
    </row>
    <row r="109" spans="1:7" ht="24" customHeight="1" thickBot="1" x14ac:dyDescent="0.3">
      <c r="A109" s="42" t="s">
        <v>147</v>
      </c>
      <c r="B109" s="22" t="s">
        <v>148</v>
      </c>
      <c r="C109" s="23" t="s">
        <v>146</v>
      </c>
      <c r="D109" s="24">
        <f>9.11</f>
        <v>9.11</v>
      </c>
      <c r="E109" s="23">
        <v>3224</v>
      </c>
      <c r="F109" s="25" t="s">
        <v>48</v>
      </c>
      <c r="G109" s="26" t="s">
        <v>14</v>
      </c>
    </row>
    <row r="110" spans="1:7" ht="24" customHeight="1" thickBot="1" x14ac:dyDescent="0.3">
      <c r="A110" s="40" t="s">
        <v>147</v>
      </c>
      <c r="B110" s="30" t="s">
        <v>169</v>
      </c>
      <c r="C110" s="31" t="s">
        <v>146</v>
      </c>
      <c r="D110" s="41">
        <v>15.44</v>
      </c>
      <c r="E110" s="31">
        <v>3224</v>
      </c>
      <c r="F110" s="33" t="s">
        <v>48</v>
      </c>
      <c r="G110" s="34" t="s">
        <v>14</v>
      </c>
    </row>
    <row r="111" spans="1:7" ht="24" customHeight="1" thickBot="1" x14ac:dyDescent="0.3">
      <c r="A111" s="40" t="s">
        <v>149</v>
      </c>
      <c r="B111" s="30" t="s">
        <v>150</v>
      </c>
      <c r="C111" s="31" t="s">
        <v>151</v>
      </c>
      <c r="D111" s="41">
        <v>6.3</v>
      </c>
      <c r="E111" s="31">
        <v>3221</v>
      </c>
      <c r="F111" s="33" t="s">
        <v>34</v>
      </c>
      <c r="G111" s="34" t="s">
        <v>14</v>
      </c>
    </row>
    <row r="112" spans="1:7" ht="24" customHeight="1" thickBot="1" x14ac:dyDescent="0.3">
      <c r="A112" s="40" t="s">
        <v>149</v>
      </c>
      <c r="B112" s="30" t="s">
        <v>180</v>
      </c>
      <c r="C112" s="31" t="s">
        <v>151</v>
      </c>
      <c r="D112" s="41">
        <v>13.55</v>
      </c>
      <c r="E112" s="31">
        <v>3224</v>
      </c>
      <c r="F112" s="33" t="s">
        <v>48</v>
      </c>
      <c r="G112" s="34" t="s">
        <v>14</v>
      </c>
    </row>
    <row r="113" spans="1:7" ht="24" customHeight="1" thickBot="1" x14ac:dyDescent="0.3">
      <c r="A113" s="40" t="s">
        <v>152</v>
      </c>
      <c r="B113" s="30" t="s">
        <v>153</v>
      </c>
      <c r="C113" s="31" t="s">
        <v>154</v>
      </c>
      <c r="D113" s="41">
        <v>92</v>
      </c>
      <c r="E113" s="31">
        <v>3299</v>
      </c>
      <c r="F113" s="33" t="s">
        <v>132</v>
      </c>
      <c r="G113" s="34" t="s">
        <v>14</v>
      </c>
    </row>
    <row r="114" spans="1:7" ht="24" customHeight="1" thickBot="1" x14ac:dyDescent="0.3">
      <c r="A114" s="40" t="s">
        <v>155</v>
      </c>
      <c r="B114" s="30" t="s">
        <v>156</v>
      </c>
      <c r="C114" s="31" t="s">
        <v>146</v>
      </c>
      <c r="D114" s="41">
        <v>22.2</v>
      </c>
      <c r="E114" s="31">
        <v>3224</v>
      </c>
      <c r="F114" s="33" t="s">
        <v>48</v>
      </c>
      <c r="G114" s="34" t="s">
        <v>14</v>
      </c>
    </row>
    <row r="115" spans="1:7" ht="24" customHeight="1" thickBot="1" x14ac:dyDescent="0.3">
      <c r="A115" s="40" t="s">
        <v>157</v>
      </c>
      <c r="B115" s="30" t="s">
        <v>158</v>
      </c>
      <c r="C115" s="31" t="s">
        <v>146</v>
      </c>
      <c r="D115" s="41">
        <v>59.99</v>
      </c>
      <c r="E115" s="31">
        <v>3225</v>
      </c>
      <c r="F115" s="33" t="s">
        <v>183</v>
      </c>
      <c r="G115" s="34" t="s">
        <v>14</v>
      </c>
    </row>
    <row r="116" spans="1:7" ht="17.25" customHeight="1" x14ac:dyDescent="0.25">
      <c r="A116" s="43" t="s">
        <v>160</v>
      </c>
      <c r="B116" s="44" t="s">
        <v>161</v>
      </c>
      <c r="C116" s="45" t="s">
        <v>146</v>
      </c>
      <c r="D116" s="46">
        <v>63.2</v>
      </c>
      <c r="E116" s="45">
        <v>3221</v>
      </c>
      <c r="F116" s="47" t="s">
        <v>34</v>
      </c>
      <c r="G116" s="27" t="s">
        <v>14</v>
      </c>
    </row>
    <row r="117" spans="1:7" ht="17.25" customHeight="1" x14ac:dyDescent="0.25">
      <c r="A117" s="48" t="s">
        <v>160</v>
      </c>
      <c r="B117" s="36" t="s">
        <v>161</v>
      </c>
      <c r="C117" s="37" t="s">
        <v>146</v>
      </c>
      <c r="D117" s="38">
        <v>63.5</v>
      </c>
      <c r="E117" s="37">
        <v>3221</v>
      </c>
      <c r="F117" s="39" t="s">
        <v>34</v>
      </c>
      <c r="G117" s="28" t="s">
        <v>14</v>
      </c>
    </row>
    <row r="118" spans="1:7" ht="17.25" customHeight="1" x14ac:dyDescent="0.25">
      <c r="A118" s="48" t="s">
        <v>160</v>
      </c>
      <c r="B118" s="36" t="s">
        <v>161</v>
      </c>
      <c r="C118" s="37" t="s">
        <v>146</v>
      </c>
      <c r="D118" s="38">
        <v>9.1</v>
      </c>
      <c r="E118" s="37">
        <v>3224</v>
      </c>
      <c r="F118" s="39" t="s">
        <v>48</v>
      </c>
      <c r="G118" s="28" t="s">
        <v>14</v>
      </c>
    </row>
    <row r="119" spans="1:7" ht="17.25" customHeight="1" x14ac:dyDescent="0.25">
      <c r="A119" s="48" t="s">
        <v>160</v>
      </c>
      <c r="B119" s="36" t="s">
        <v>161</v>
      </c>
      <c r="C119" s="37" t="s">
        <v>146</v>
      </c>
      <c r="D119" s="38">
        <v>7.9</v>
      </c>
      <c r="E119" s="37">
        <v>3224</v>
      </c>
      <c r="F119" s="39" t="s">
        <v>48</v>
      </c>
      <c r="G119" s="28" t="s">
        <v>14</v>
      </c>
    </row>
    <row r="120" spans="1:7" ht="17.25" customHeight="1" thickBot="1" x14ac:dyDescent="0.3">
      <c r="A120" s="42" t="s">
        <v>15</v>
      </c>
      <c r="B120" s="22"/>
      <c r="C120" s="23"/>
      <c r="D120" s="24">
        <f>D116+D117+D118+D119</f>
        <v>143.70000000000002</v>
      </c>
      <c r="E120" s="23"/>
      <c r="F120" s="25"/>
      <c r="G120" s="26"/>
    </row>
    <row r="121" spans="1:7" ht="17.25" customHeight="1" thickBot="1" x14ac:dyDescent="0.3">
      <c r="A121" s="40" t="s">
        <v>162</v>
      </c>
      <c r="B121" s="30" t="s">
        <v>163</v>
      </c>
      <c r="C121" s="31" t="s">
        <v>146</v>
      </c>
      <c r="D121" s="41">
        <f>22.48+37.2</f>
        <v>59.680000000000007</v>
      </c>
      <c r="E121" s="31">
        <v>3224</v>
      </c>
      <c r="F121" s="33" t="s">
        <v>48</v>
      </c>
      <c r="G121" s="34" t="s">
        <v>14</v>
      </c>
    </row>
    <row r="122" spans="1:7" ht="17.25" customHeight="1" thickBot="1" x14ac:dyDescent="0.3">
      <c r="A122" s="40" t="s">
        <v>164</v>
      </c>
      <c r="B122" s="30" t="s">
        <v>47</v>
      </c>
      <c r="C122" s="31" t="s">
        <v>146</v>
      </c>
      <c r="D122" s="41">
        <v>56.31</v>
      </c>
      <c r="E122" s="31">
        <v>3224</v>
      </c>
      <c r="F122" s="33" t="s">
        <v>48</v>
      </c>
      <c r="G122" s="34" t="s">
        <v>14</v>
      </c>
    </row>
    <row r="123" spans="1:7" ht="17.25" customHeight="1" thickBot="1" x14ac:dyDescent="0.3">
      <c r="A123" s="40" t="s">
        <v>165</v>
      </c>
      <c r="B123" s="30" t="s">
        <v>166</v>
      </c>
      <c r="C123" s="31" t="s">
        <v>146</v>
      </c>
      <c r="D123" s="41">
        <v>22.9</v>
      </c>
      <c r="E123" s="31">
        <v>3224</v>
      </c>
      <c r="F123" s="33" t="s">
        <v>48</v>
      </c>
      <c r="G123" s="34" t="s">
        <v>14</v>
      </c>
    </row>
    <row r="124" spans="1:7" ht="17.25" customHeight="1" thickBot="1" x14ac:dyDescent="0.3">
      <c r="A124" s="40" t="s">
        <v>167</v>
      </c>
      <c r="B124" s="30" t="s">
        <v>168</v>
      </c>
      <c r="C124" s="31" t="s">
        <v>146</v>
      </c>
      <c r="D124" s="41">
        <v>40.94</v>
      </c>
      <c r="E124" s="31">
        <v>3221</v>
      </c>
      <c r="F124" s="33" t="s">
        <v>34</v>
      </c>
      <c r="G124" s="34" t="s">
        <v>14</v>
      </c>
    </row>
    <row r="125" spans="1:7" ht="17.25" customHeight="1" thickBot="1" x14ac:dyDescent="0.3">
      <c r="A125" s="40" t="s">
        <v>170</v>
      </c>
      <c r="B125" s="30" t="s">
        <v>171</v>
      </c>
      <c r="C125" s="31" t="s">
        <v>146</v>
      </c>
      <c r="D125" s="41">
        <v>55.07</v>
      </c>
      <c r="E125" s="31">
        <v>3222</v>
      </c>
      <c r="F125" s="33" t="s">
        <v>18</v>
      </c>
      <c r="G125" s="34" t="s">
        <v>14</v>
      </c>
    </row>
    <row r="126" spans="1:7" ht="17.25" customHeight="1" thickBot="1" x14ac:dyDescent="0.3">
      <c r="A126" s="40" t="s">
        <v>172</v>
      </c>
      <c r="B126" s="30" t="s">
        <v>173</v>
      </c>
      <c r="C126" s="31" t="s">
        <v>146</v>
      </c>
      <c r="D126" s="41">
        <v>42.75</v>
      </c>
      <c r="E126" s="31">
        <v>3222</v>
      </c>
      <c r="F126" s="33" t="s">
        <v>18</v>
      </c>
      <c r="G126" s="34" t="s">
        <v>14</v>
      </c>
    </row>
    <row r="127" spans="1:7" ht="17.25" customHeight="1" thickBot="1" x14ac:dyDescent="0.3">
      <c r="A127" s="40" t="s">
        <v>174</v>
      </c>
      <c r="B127" s="30" t="s">
        <v>175</v>
      </c>
      <c r="C127" s="31" t="s">
        <v>146</v>
      </c>
      <c r="D127" s="41">
        <v>8.86</v>
      </c>
      <c r="E127" s="31">
        <v>3221</v>
      </c>
      <c r="F127" s="33" t="s">
        <v>34</v>
      </c>
      <c r="G127" s="34" t="s">
        <v>14</v>
      </c>
    </row>
    <row r="128" spans="1:7" ht="17.25" customHeight="1" thickBot="1" x14ac:dyDescent="0.3">
      <c r="A128" s="40" t="s">
        <v>176</v>
      </c>
      <c r="B128" s="30" t="s">
        <v>177</v>
      </c>
      <c r="C128" s="31" t="s">
        <v>146</v>
      </c>
      <c r="D128" s="41">
        <v>7.5</v>
      </c>
      <c r="E128" s="31">
        <v>3221</v>
      </c>
      <c r="F128" s="33" t="s">
        <v>34</v>
      </c>
      <c r="G128" s="34" t="s">
        <v>14</v>
      </c>
    </row>
    <row r="129" spans="1:7" ht="17.25" customHeight="1" thickBot="1" x14ac:dyDescent="0.3">
      <c r="A129" s="40" t="s">
        <v>178</v>
      </c>
      <c r="B129" s="30" t="s">
        <v>179</v>
      </c>
      <c r="C129" s="31" t="s">
        <v>146</v>
      </c>
      <c r="D129" s="41">
        <v>24.04</v>
      </c>
      <c r="E129" s="31">
        <v>3221</v>
      </c>
      <c r="F129" s="33" t="s">
        <v>34</v>
      </c>
      <c r="G129" s="34" t="s">
        <v>14</v>
      </c>
    </row>
    <row r="130" spans="1:7" ht="17.25" customHeight="1" x14ac:dyDescent="0.25">
      <c r="A130" s="43" t="s">
        <v>181</v>
      </c>
      <c r="B130" s="44" t="s">
        <v>182</v>
      </c>
      <c r="C130" s="45" t="s">
        <v>146</v>
      </c>
      <c r="D130" s="46">
        <v>1.25</v>
      </c>
      <c r="E130" s="45">
        <v>3231</v>
      </c>
      <c r="F130" s="47" t="s">
        <v>22</v>
      </c>
      <c r="G130" s="27" t="s">
        <v>14</v>
      </c>
    </row>
    <row r="131" spans="1:7" ht="17.25" customHeight="1" x14ac:dyDescent="0.25">
      <c r="A131" s="48" t="s">
        <v>181</v>
      </c>
      <c r="B131" s="36" t="s">
        <v>182</v>
      </c>
      <c r="C131" s="37" t="s">
        <v>146</v>
      </c>
      <c r="D131" s="38">
        <v>2.3199999999999998</v>
      </c>
      <c r="E131" s="37">
        <v>3231</v>
      </c>
      <c r="F131" s="39" t="s">
        <v>22</v>
      </c>
      <c r="G131" s="28" t="s">
        <v>14</v>
      </c>
    </row>
    <row r="132" spans="1:7" ht="17.25" customHeight="1" x14ac:dyDescent="0.25">
      <c r="A132" s="48" t="s">
        <v>181</v>
      </c>
      <c r="B132" s="36" t="s">
        <v>182</v>
      </c>
      <c r="C132" s="37" t="s">
        <v>146</v>
      </c>
      <c r="D132" s="38">
        <v>1.25</v>
      </c>
      <c r="E132" s="37">
        <v>3231</v>
      </c>
      <c r="F132" s="39" t="s">
        <v>22</v>
      </c>
      <c r="G132" s="28" t="s">
        <v>14</v>
      </c>
    </row>
    <row r="133" spans="1:7" ht="17.25" customHeight="1" x14ac:dyDescent="0.25">
      <c r="A133" s="48" t="s">
        <v>181</v>
      </c>
      <c r="B133" s="36" t="s">
        <v>182</v>
      </c>
      <c r="C133" s="37" t="s">
        <v>146</v>
      </c>
      <c r="D133" s="38">
        <v>3.38</v>
      </c>
      <c r="E133" s="37">
        <v>3231</v>
      </c>
      <c r="F133" s="39" t="s">
        <v>22</v>
      </c>
      <c r="G133" s="28" t="s">
        <v>14</v>
      </c>
    </row>
    <row r="134" spans="1:7" ht="17.25" customHeight="1" thickBot="1" x14ac:dyDescent="0.3">
      <c r="A134" s="42" t="s">
        <v>15</v>
      </c>
      <c r="B134" s="22"/>
      <c r="C134" s="23"/>
      <c r="D134" s="24">
        <f>D130+D131+D132+D133</f>
        <v>8.1999999999999993</v>
      </c>
      <c r="E134" s="23"/>
      <c r="F134" s="25"/>
      <c r="G134" s="26"/>
    </row>
    <row r="135" spans="1:7" ht="17.25" customHeight="1" thickBot="1" x14ac:dyDescent="0.3">
      <c r="A135" s="35" t="s">
        <v>159</v>
      </c>
      <c r="B135" s="36"/>
      <c r="C135" s="37"/>
      <c r="D135" s="38">
        <f>0.6+14+8</f>
        <v>22.6</v>
      </c>
      <c r="E135" s="37">
        <v>3299</v>
      </c>
      <c r="F135" s="39" t="s">
        <v>132</v>
      </c>
      <c r="G135" s="28"/>
    </row>
    <row r="136" spans="1:7" ht="17.25" customHeight="1" x14ac:dyDescent="0.25">
      <c r="A136" s="43"/>
      <c r="B136" s="44"/>
      <c r="C136" s="45"/>
      <c r="D136" s="46"/>
      <c r="E136" s="45"/>
      <c r="F136" s="47"/>
      <c r="G136" s="27"/>
    </row>
    <row r="137" spans="1:7" ht="17.25" customHeight="1" x14ac:dyDescent="0.25">
      <c r="A137" s="48"/>
      <c r="B137" s="36"/>
      <c r="C137" s="37"/>
      <c r="D137" s="38">
        <f>52.67+41.53+22601.9</f>
        <v>22696.100000000002</v>
      </c>
      <c r="E137" s="37">
        <v>3132</v>
      </c>
      <c r="F137" s="39" t="s">
        <v>184</v>
      </c>
      <c r="G137" s="28" t="s">
        <v>186</v>
      </c>
    </row>
    <row r="138" spans="1:7" ht="17.25" customHeight="1" x14ac:dyDescent="0.25">
      <c r="A138" s="48"/>
      <c r="B138" s="36"/>
      <c r="C138" s="37"/>
      <c r="D138" s="38">
        <f>97.59+94.85+156.81+310.7+1773.98+2225.37+1581.59+131089.58</f>
        <v>137330.47</v>
      </c>
      <c r="E138" s="37">
        <v>3111</v>
      </c>
      <c r="F138" s="39" t="s">
        <v>126</v>
      </c>
      <c r="G138" s="28" t="s">
        <v>186</v>
      </c>
    </row>
    <row r="139" spans="1:7" ht="17.25" customHeight="1" x14ac:dyDescent="0.25">
      <c r="A139" s="48"/>
      <c r="B139" s="36"/>
      <c r="C139" s="37"/>
      <c r="D139" s="38">
        <f>221.6+2881.04</f>
        <v>3102.64</v>
      </c>
      <c r="E139" s="37">
        <v>3212</v>
      </c>
      <c r="F139" s="39" t="s">
        <v>129</v>
      </c>
      <c r="G139" s="28" t="s">
        <v>186</v>
      </c>
    </row>
    <row r="140" spans="1:7" ht="17.25" customHeight="1" x14ac:dyDescent="0.25">
      <c r="A140" s="48"/>
      <c r="B140" s="36"/>
      <c r="C140" s="37"/>
      <c r="D140" s="38">
        <v>336</v>
      </c>
      <c r="E140" s="37">
        <v>3295</v>
      </c>
      <c r="F140" s="39" t="s">
        <v>185</v>
      </c>
      <c r="G140" s="28" t="s">
        <v>186</v>
      </c>
    </row>
    <row r="141" spans="1:7" ht="17.25" customHeight="1" thickBot="1" x14ac:dyDescent="0.3">
      <c r="A141" s="42"/>
      <c r="B141" s="22"/>
      <c r="C141" s="23"/>
      <c r="D141" s="24">
        <f>D137+D138+D139+D140</f>
        <v>163465.21000000002</v>
      </c>
      <c r="E141" s="23"/>
      <c r="F141" s="25"/>
      <c r="G141" s="26"/>
    </row>
    <row r="142" spans="1:7" x14ac:dyDescent="0.25">
      <c r="A142" s="9"/>
      <c r="B142" s="14"/>
      <c r="C142" s="10"/>
      <c r="D142" s="18">
        <v>-363.32</v>
      </c>
      <c r="E142" s="10">
        <v>3111</v>
      </c>
      <c r="F142" s="9" t="s">
        <v>126</v>
      </c>
      <c r="G142" s="28" t="s">
        <v>14</v>
      </c>
    </row>
    <row r="143" spans="1:7" x14ac:dyDescent="0.25">
      <c r="A143" s="9"/>
      <c r="B143" s="14"/>
      <c r="C143" s="10"/>
      <c r="D143" s="18">
        <v>6199.21</v>
      </c>
      <c r="E143" s="10">
        <v>3111</v>
      </c>
      <c r="F143" s="9" t="s">
        <v>126</v>
      </c>
      <c r="G143" s="28" t="s">
        <v>14</v>
      </c>
    </row>
    <row r="144" spans="1:7" x14ac:dyDescent="0.25">
      <c r="A144" s="9"/>
      <c r="B144" s="14"/>
      <c r="C144" s="10"/>
      <c r="D144" s="18">
        <f>8927.89+187.89+1368.01+1094.98+2536.48</f>
        <v>14115.249999999998</v>
      </c>
      <c r="E144" s="10">
        <v>3111</v>
      </c>
      <c r="F144" s="9" t="s">
        <v>126</v>
      </c>
      <c r="G144" s="28" t="s">
        <v>14</v>
      </c>
    </row>
    <row r="145" spans="1:7" x14ac:dyDescent="0.25">
      <c r="A145" s="9"/>
      <c r="B145" s="14"/>
      <c r="C145" s="10"/>
      <c r="D145" s="18">
        <f>1234.56+2129.72</f>
        <v>3364.2799999999997</v>
      </c>
      <c r="E145" s="10">
        <v>3132</v>
      </c>
      <c r="F145" s="9" t="s">
        <v>127</v>
      </c>
      <c r="G145" s="28" t="s">
        <v>14</v>
      </c>
    </row>
    <row r="146" spans="1:7" x14ac:dyDescent="0.25">
      <c r="A146" s="9"/>
      <c r="B146" s="14"/>
      <c r="C146" s="10"/>
      <c r="D146" s="18">
        <v>220.72</v>
      </c>
      <c r="E146" s="10">
        <v>3121</v>
      </c>
      <c r="F146" s="9" t="s">
        <v>187</v>
      </c>
      <c r="G146" s="28" t="s">
        <v>14</v>
      </c>
    </row>
    <row r="147" spans="1:7" x14ac:dyDescent="0.25">
      <c r="A147" s="9"/>
      <c r="B147" s="14"/>
      <c r="C147" s="10"/>
      <c r="D147" s="18">
        <v>2090.44</v>
      </c>
      <c r="E147" s="10">
        <v>3211</v>
      </c>
      <c r="F147" s="9" t="s">
        <v>128</v>
      </c>
      <c r="G147" s="28" t="s">
        <v>14</v>
      </c>
    </row>
    <row r="148" spans="1:7" x14ac:dyDescent="0.25">
      <c r="A148" s="9"/>
      <c r="B148" s="14"/>
      <c r="C148" s="10"/>
      <c r="D148" s="18">
        <f>241.29+348.43</f>
        <v>589.72</v>
      </c>
      <c r="E148" s="10">
        <v>3212</v>
      </c>
      <c r="F148" s="9" t="s">
        <v>188</v>
      </c>
      <c r="G148" s="28" t="s">
        <v>14</v>
      </c>
    </row>
    <row r="149" spans="1:7" x14ac:dyDescent="0.25">
      <c r="A149" s="9"/>
      <c r="B149" s="14"/>
      <c r="C149" s="10"/>
      <c r="D149" s="18">
        <v>150.15</v>
      </c>
      <c r="E149" s="10">
        <v>3214</v>
      </c>
      <c r="F149" s="9" t="s">
        <v>130</v>
      </c>
      <c r="G149" s="28" t="s">
        <v>14</v>
      </c>
    </row>
    <row r="150" spans="1:7" x14ac:dyDescent="0.25">
      <c r="A150" s="9"/>
      <c r="B150" s="14"/>
      <c r="C150" s="10"/>
      <c r="D150" s="18">
        <v>1321.49</v>
      </c>
      <c r="E150" s="10">
        <v>3237</v>
      </c>
      <c r="F150" s="9" t="s">
        <v>100</v>
      </c>
      <c r="G150" s="28" t="s">
        <v>14</v>
      </c>
    </row>
    <row r="151" spans="1:7" x14ac:dyDescent="0.25">
      <c r="A151" s="9"/>
      <c r="B151" s="14"/>
      <c r="C151" s="10"/>
      <c r="D151" s="18">
        <v>259.39999999999998</v>
      </c>
      <c r="E151" s="10">
        <v>3291</v>
      </c>
      <c r="F151" s="9" t="s">
        <v>131</v>
      </c>
      <c r="G151" s="28" t="s">
        <v>14</v>
      </c>
    </row>
    <row r="152" spans="1:7" x14ac:dyDescent="0.25">
      <c r="A152" s="9"/>
      <c r="B152" s="14"/>
      <c r="C152" s="10"/>
      <c r="D152" s="18">
        <v>42</v>
      </c>
      <c r="E152" s="10">
        <v>3299</v>
      </c>
      <c r="F152" s="9" t="s">
        <v>132</v>
      </c>
      <c r="G152" s="28" t="s">
        <v>14</v>
      </c>
    </row>
    <row r="153" spans="1:7" x14ac:dyDescent="0.25">
      <c r="A153" s="9"/>
      <c r="B153" s="14"/>
      <c r="C153" s="10"/>
      <c r="D153" s="18">
        <v>180</v>
      </c>
      <c r="E153" s="10">
        <v>3299</v>
      </c>
      <c r="F153" s="9" t="s">
        <v>132</v>
      </c>
      <c r="G153" s="28" t="s">
        <v>14</v>
      </c>
    </row>
    <row r="154" spans="1:7" ht="21" customHeight="1" thickBot="1" x14ac:dyDescent="0.3">
      <c r="A154" s="21" t="s">
        <v>15</v>
      </c>
      <c r="B154" s="22"/>
      <c r="C154" s="23"/>
      <c r="D154" s="24">
        <f>SUM(D142:D153)</f>
        <v>28169.340000000004</v>
      </c>
      <c r="E154" s="23"/>
      <c r="F154" s="25"/>
      <c r="G154" s="26"/>
    </row>
    <row r="155" spans="1:7" ht="15.75" thickBot="1" x14ac:dyDescent="0.3">
      <c r="A155" s="29" t="s">
        <v>133</v>
      </c>
      <c r="B155" s="30"/>
      <c r="C155" s="31"/>
      <c r="D155" s="32">
        <f>SUM(D8,D10,D13,D15,D17,D19,D21,D23,D25,D27,D29,D31,D34,D36,D39,D41,D43,D45,D47,D49,D53,D55,D58,D60,D63,D65,D67,D69,D71,D73,D75,D77,D79,D81,D83,D85,D87,D89,D91,D93,D95,D97,D99,D101,D103,D105,D107,D154)+D108+D109+D110+D111+D112+D113+D114+D115+D120+D121+D122+D123+D124+D125+D126+D127+D128+D129+D134+D135+D141</f>
        <v>242021.29</v>
      </c>
      <c r="E155" s="31"/>
      <c r="F155" s="33"/>
      <c r="G155" s="34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  <c r="B4022" s="14"/>
      <c r="C4022" s="10"/>
      <c r="D4022" s="18"/>
      <c r="E4022" s="10"/>
      <c r="F4022" s="9"/>
    </row>
    <row r="4023" spans="1:6" x14ac:dyDescent="0.25">
      <c r="A4023" s="9"/>
      <c r="B4023" s="14"/>
      <c r="C4023" s="10"/>
      <c r="D4023" s="18"/>
      <c r="E4023" s="10"/>
      <c r="F4023" s="9"/>
    </row>
    <row r="4024" spans="1:6" x14ac:dyDescent="0.25">
      <c r="A4024" s="9"/>
      <c r="B4024" s="14"/>
      <c r="C4024" s="10"/>
      <c r="D4024" s="18"/>
      <c r="E4024" s="10"/>
      <c r="F4024" s="9"/>
    </row>
    <row r="4025" spans="1:6" x14ac:dyDescent="0.25">
      <c r="A4025" s="9"/>
      <c r="B4025" s="14"/>
      <c r="C4025" s="10"/>
      <c r="D4025" s="18"/>
      <c r="E4025" s="10"/>
      <c r="F4025" s="9"/>
    </row>
    <row r="4026" spans="1:6" x14ac:dyDescent="0.25">
      <c r="A4026" s="9"/>
      <c r="B4026" s="14"/>
      <c r="C4026" s="10"/>
      <c r="D4026" s="18"/>
      <c r="E4026" s="10"/>
      <c r="F4026" s="9"/>
    </row>
    <row r="4027" spans="1:6" x14ac:dyDescent="0.25">
      <c r="A4027" s="9"/>
      <c r="B4027" s="14"/>
      <c r="C4027" s="10"/>
      <c r="D4027" s="18"/>
      <c r="E4027" s="10"/>
      <c r="F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  <row r="4506" spans="1:1" x14ac:dyDescent="0.25">
      <c r="A4506" s="9"/>
    </row>
    <row r="4507" spans="1:1" x14ac:dyDescent="0.25">
      <c r="A4507" s="9"/>
    </row>
    <row r="4508" spans="1:1" x14ac:dyDescent="0.25">
      <c r="A4508" s="9"/>
    </row>
    <row r="4509" spans="1:1" x14ac:dyDescent="0.25">
      <c r="A4509" s="9"/>
    </row>
    <row r="4510" spans="1:1" x14ac:dyDescent="0.25">
      <c r="A4510" s="9"/>
    </row>
    <row r="4511" spans="1:1" x14ac:dyDescent="0.25">
      <c r="A4511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2024-06-14T11:15:07Z</dcterms:modified>
</cp:coreProperties>
</file>