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3DDE5DB3-FCF5-4301-AC40-659FFF135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8" i="1" l="1"/>
  <c r="D106" i="1"/>
  <c r="D105" i="1"/>
  <c r="D104" i="1"/>
  <c r="D117" i="1" s="1"/>
  <c r="D101" i="1"/>
  <c r="D99" i="1"/>
  <c r="D100" i="1"/>
  <c r="D98" i="1"/>
  <c r="D103" i="1" s="1"/>
  <c r="D96" i="1"/>
  <c r="D93" i="1"/>
  <c r="D87" i="1"/>
  <c r="D83" i="1"/>
  <c r="D94" i="1"/>
  <c r="D9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<sst xmlns="http://schemas.openxmlformats.org/spreadsheetml/2006/main" count="348" uniqueCount="153">
  <si>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</si>
  <si>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</si>
  <si>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</si>
  <si>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</si>
  <si>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</si>
  <si>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</si>
  <si>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</si>
  <si>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</si>
  <si>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</si>
  <si>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01.06.2024 Do 30.06.2024</t>
  </si>
  <si>
    <t>PROJECT  TRADE</t>
  </si>
  <si>
    <t>99180613311</t>
  </si>
  <si>
    <t>ZAGREB</t>
  </si>
  <si>
    <t>UREĐAJI, STROJEVI I OPREMA ZA OSTALE NAMJENE</t>
  </si>
  <si>
    <t>OŠ IVANA GRANĐE</t>
  </si>
  <si>
    <t>Ukupno:</t>
  </si>
  <si>
    <t>ZAGREBAČKA BANKA</t>
  </si>
  <si>
    <t>92963223473</t>
  </si>
  <si>
    <t>BANKARSKE USLUGE I USLUGE PLATNOG PROMETA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</si>
  <si>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</si>
  <si>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</si>
  <si>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</si>
  <si>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</si>
  <si>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</si>
  <si>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</si>
  <si>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</si>
  <si>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</si>
  <si>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</si>
  <si>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</si>
  <si>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</si>
  <si>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</si>
  <si>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</si>
  <si>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</si>
  <si>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</si>
  <si>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</si>
  <si>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ZLAH  D.O.O.</t>
  </si>
  <si>
    <t>82228857833</t>
  </si>
  <si>
    <t>SESVETE- ZAGREB</t>
  </si>
  <si>
    <t>UREDSKI MATERIJAL I OSTALI MATERIJALNI RASHODI</t>
  </si>
  <si>
    <t>STAMPA D.O.O.</t>
  </si>
  <si>
    <t>81920045396</t>
  </si>
  <si>
    <t>OSTALE USLUGE</t>
  </si>
  <si>
    <t>SPORTSIUM GRUPA D.O.O.</t>
  </si>
  <si>
    <t>81474163923</t>
  </si>
  <si>
    <t>KOPRIVNICA</t>
  </si>
  <si>
    <t>AGRODALM D.O.O.</t>
  </si>
  <si>
    <t>80649374262</t>
  </si>
  <si>
    <t>NARODNI TRGOVAČKI LANAC</t>
  </si>
  <si>
    <t>78344221376</t>
  </si>
  <si>
    <t>SOBLINEC</t>
  </si>
  <si>
    <t>KLARA - ZAGREBAČKE PEKARNE</t>
  </si>
  <si>
    <t>76842508189</t>
  </si>
  <si>
    <t>SREĆKO TOURS D.O.O.</t>
  </si>
  <si>
    <t>74454217661</t>
  </si>
  <si>
    <t>VRBOVEC</t>
  </si>
  <si>
    <t>MARŠIĆ D.O.O.</t>
  </si>
  <si>
    <t>73334529004</t>
  </si>
  <si>
    <t>SESVETE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</si>
  <si>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</si>
  <si>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</si>
  <si>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</si>
  <si>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</si>
  <si>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</si>
  <si>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</si>
  <si>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</si>
  <si>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</si>
  <si>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HA PROMET D.O.O.</t>
  </si>
  <si>
    <t>67283168113</t>
  </si>
  <si>
    <t>ZAPREŠIĆ</t>
  </si>
  <si>
    <t>NARODNE NOVINE</t>
  </si>
  <si>
    <t>64546066176</t>
  </si>
  <si>
    <t>HEP OPSKRBA d.o.o.</t>
  </si>
  <si>
    <t>63073332379</t>
  </si>
  <si>
    <t>ENERGIJA</t>
  </si>
  <si>
    <t>PAN-PEK</t>
  </si>
  <si>
    <t>58203211592</t>
  </si>
  <si>
    <t>IGO-MAT D.O.O.</t>
  </si>
  <si>
    <t>55662000497</t>
  </si>
  <si>
    <t>BREGANA</t>
  </si>
  <si>
    <t>GRAFOCENTAR D.O.O.</t>
  </si>
  <si>
    <t>44438339914</t>
  </si>
  <si>
    <t>SESVETSKI KRALJEVEC</t>
  </si>
  <si>
    <t>VINDIJA D.D.</t>
  </si>
  <si>
    <t>44138062462</t>
  </si>
  <si>
    <t>VARAŽDIN</t>
  </si>
  <si>
    <t>MARODI D.O.O.</t>
  </si>
  <si>
    <t>28972867079</t>
  </si>
  <si>
    <t>NEDELIŠĆE</t>
  </si>
  <si>
    <t>PROTON D.O.O.</t>
  </si>
  <si>
    <t>22852624735</t>
  </si>
  <si>
    <t>TURČIN</t>
  </si>
  <si>
    <t>USLUGE TEKUĆEG I INVESTICIJSKOG ODRŽAVANJA</t>
  </si>
  <si>
    <t>GRADSKA PLINARA ZAGREB</t>
  </si>
  <si>
    <t>20985255037</t>
  </si>
  <si>
    <t>MAER D.O.O.</t>
  </si>
  <si>
    <t>20845957118</t>
  </si>
  <si>
    <t>PODRAVKA DD</t>
  </si>
  <si>
    <t>18928523252</t>
  </si>
  <si>
    <t>HRVATSKI KINEZIOLOŠKI SAV</t>
  </si>
  <si>
    <t>1</t>
  </si>
  <si>
    <t>STRUČNO USAVRŠAVANJE ZAPOSLENIKA</t>
  </si>
  <si>
    <t>KRUNO PROJEKT D.O.O.</t>
  </si>
  <si>
    <t>SVETI MARTIN POD OKIĆEM</t>
  </si>
  <si>
    <t>SVEUČILIIŠTE U ZAGREBU</t>
  </si>
  <si>
    <t>INTELEKTUALNE I OSOBNE USLUGE</t>
  </si>
  <si>
    <t>AKD ZAŠTITA D.O.O.</t>
  </si>
  <si>
    <t>09253797076</t>
  </si>
  <si>
    <t>LEDO PLUS D.O.O.</t>
  </si>
  <si>
    <t>07179054100</t>
  </si>
  <si>
    <t>-</t>
  </si>
  <si>
    <t>BELOVAR</t>
  </si>
  <si>
    <t>PLAĆE ZA REDOVAN RAD</t>
  </si>
  <si>
    <t>SLUŽBENA PUTOVANJA</t>
  </si>
  <si>
    <t>NAKNADE ZA PRIJEVOZ, ZA RAD NA TERENU I ODVOJENI ŽIVOT</t>
  </si>
  <si>
    <t>OSTALE NAKNADE TROŠKOVA ZAPOSLENICIMA</t>
  </si>
  <si>
    <t>OSTALI NESPOMENUTI RASHODI POSLOVANJA</t>
  </si>
  <si>
    <t>ZATEZNE KAMATE</t>
  </si>
  <si>
    <t>Sveukupno:</t>
  </si>
  <si>
    <t>e-tur</t>
  </si>
  <si>
    <t>PTO Danijel</t>
  </si>
  <si>
    <t>10563287376</t>
  </si>
  <si>
    <t>OFFERTISSIMA</t>
  </si>
  <si>
    <t>00643859701</t>
  </si>
  <si>
    <t>PEVEX DD</t>
  </si>
  <si>
    <t>73660371074</t>
  </si>
  <si>
    <t>BAUHAUS-ZAGREB K.D.</t>
  </si>
  <si>
    <t>71642207963</t>
  </si>
  <si>
    <t>BONOTEKS TRGOVAČKI OBRT</t>
  </si>
  <si>
    <t>38419991563</t>
  </si>
  <si>
    <t>CHEMACO D.O.O.</t>
  </si>
  <si>
    <t>60445358686</t>
  </si>
  <si>
    <t>TEDI POSLOVANJE DOO</t>
  </si>
  <si>
    <t>05614216244</t>
  </si>
  <si>
    <t>SVETI IVAN ZELINA</t>
  </si>
  <si>
    <t>PAPYRUS D.O.O.</t>
  </si>
  <si>
    <t>90723880314</t>
  </si>
  <si>
    <t>VETERINARSKA STANICA SESVETE - POLJOAPOTEKA</t>
  </si>
  <si>
    <t>85969503819</t>
  </si>
  <si>
    <t>HRVATSKA POŠTA DD</t>
  </si>
  <si>
    <t>87311810356</t>
  </si>
  <si>
    <t>NARODNI TRGOVAČKI LANAC DOO</t>
  </si>
  <si>
    <t>HŽ PUTNIČKI PRIJEVOZ</t>
  </si>
  <si>
    <t>80572192786</t>
  </si>
  <si>
    <t>TISAK PLUS DOO</t>
  </si>
  <si>
    <t>32497003047</t>
  </si>
  <si>
    <t>GLOBALNA HRANA DOO</t>
  </si>
  <si>
    <t>97492131626</t>
  </si>
  <si>
    <t>IUN</t>
  </si>
  <si>
    <t>MATERIJAL ZA TEKUĆE I INVESTICIJSKO ODRŽAVANJE</t>
  </si>
  <si>
    <t>OSTALI RASHODI ZA ZAPOSLENE</t>
  </si>
  <si>
    <t>MINISTARSTVO ZNANOSTI I OBRAZOVANJA</t>
  </si>
  <si>
    <t>DOPRINOSI ZA OBVEZNO ZDRAVSTVENO 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</si>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</sst>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2"/>
  <sheetViews>
    <sheetView tabSelected="1" zoomScaleNormal="100" workbookViewId="0">
      <selection activeCell="C130" sqref="C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7982.5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7982.5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198.27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198.27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4672.12</v>
      </c>
      <c r="E11" s="10">
        <v>3222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4672.12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1380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1380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9.9600000000000009</v>
      </c>
      <c r="E15" s="10">
        <v>3431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208.15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208.15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18.7</v>
      </c>
      <c r="E19" s="10">
        <v>3234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18.7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441.99</v>
      </c>
      <c r="E21" s="10">
        <v>3234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441.99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132</v>
      </c>
      <c r="E23" s="10">
        <v>3221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132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138.29</v>
      </c>
      <c r="E25" s="10">
        <v>3239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138.29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31</v>
      </c>
      <c r="E27" s="10">
        <v>3221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559.02</v>
      </c>
      <c r="E29" s="10">
        <v>3222</v>
      </c>
      <c r="F29" s="9" t="s">
        <v>21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559.02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6.18</v>
      </c>
      <c r="E31" s="10">
        <v>3222</v>
      </c>
      <c r="F31" s="9" t="s">
        <v>21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6.18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4384.68</v>
      </c>
      <c r="E33" s="10">
        <v>3222</v>
      </c>
      <c r="F33" s="9" t="s">
        <v>21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4384.68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5180</v>
      </c>
      <c r="E35" s="10">
        <v>3231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5180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310.49</v>
      </c>
      <c r="E37" s="10">
        <v>3221</v>
      </c>
      <c r="F37" s="9" t="s">
        <v>38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310.49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82.5</v>
      </c>
      <c r="E39" s="10">
        <v>3238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82.5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3781.27</v>
      </c>
      <c r="E41" s="10">
        <v>3222</v>
      </c>
      <c r="F41" s="9" t="s">
        <v>21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3781.27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91.59</v>
      </c>
      <c r="E43" s="10">
        <v>3231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91.59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1314.19</v>
      </c>
      <c r="E45" s="10">
        <v>3222</v>
      </c>
      <c r="F45" s="9" t="s">
        <v>21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1314.19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308.88</v>
      </c>
      <c r="E47" s="10">
        <v>3221</v>
      </c>
      <c r="F47" s="9" t="s">
        <v>38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308.88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858.29</v>
      </c>
      <c r="E49" s="10">
        <v>3223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858.29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84</v>
      </c>
      <c r="E51" s="10">
        <v>3222</v>
      </c>
      <c r="F51" s="9" t="s">
        <v>21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84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580.4</v>
      </c>
      <c r="E53" s="10">
        <v>3222</v>
      </c>
      <c r="F53" s="9" t="s">
        <v>21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580.4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22.16</v>
      </c>
      <c r="E55" s="10">
        <v>3221</v>
      </c>
      <c r="F55" s="9" t="s">
        <v>38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22.16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3691.83</v>
      </c>
      <c r="E57" s="10">
        <v>3222</v>
      </c>
      <c r="F57" s="9" t="s">
        <v>21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3691.83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55.6</v>
      </c>
      <c r="E59" s="10">
        <v>3222</v>
      </c>
      <c r="F59" s="9" t="s">
        <v>21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55.6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2137.5</v>
      </c>
      <c r="E61" s="10">
        <v>3232</v>
      </c>
      <c r="F61" s="9" t="s">
        <v>91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2137.5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12</v>
      </c>
      <c r="D63" s="18">
        <v>302.49</v>
      </c>
      <c r="E63" s="10">
        <v>3223</v>
      </c>
      <c r="F63" s="9" t="s">
        <v>73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302.49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12</v>
      </c>
      <c r="D65" s="18">
        <v>300</v>
      </c>
      <c r="E65" s="10">
        <v>3232</v>
      </c>
      <c r="F65" s="9" t="s">
        <v>91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300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44</v>
      </c>
      <c r="D67" s="18">
        <v>25.56</v>
      </c>
      <c r="E67" s="10">
        <v>3222</v>
      </c>
      <c r="F67" s="9" t="s">
        <v>21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25.56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12</v>
      </c>
      <c r="D69" s="18">
        <v>110</v>
      </c>
      <c r="E69" s="10">
        <v>3213</v>
      </c>
      <c r="F69" s="9" t="s">
        <v>100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110</v>
      </c>
      <c r="E70" s="23"/>
      <c r="F70" s="25"/>
      <c r="G70" s="26"/>
    </row>
    <row r="71" spans="1:7" x14ac:dyDescent="0.25">
      <c r="A71" s="9" t="s">
        <v>101</v>
      </c>
      <c r="B71" s="14" t="s">
        <v>99</v>
      </c>
      <c r="C71" s="10" t="s">
        <v>102</v>
      </c>
      <c r="D71" s="18">
        <v>105.33</v>
      </c>
      <c r="E71" s="10">
        <v>3232</v>
      </c>
      <c r="F71" s="9" t="s">
        <v>91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105.33</v>
      </c>
      <c r="E72" s="23"/>
      <c r="F72" s="25"/>
      <c r="G72" s="26"/>
    </row>
    <row r="73" spans="1:7" x14ac:dyDescent="0.25">
      <c r="A73" s="9" t="s">
        <v>103</v>
      </c>
      <c r="B73" s="14" t="s">
        <v>99</v>
      </c>
      <c r="C73" s="10" t="s">
        <v>12</v>
      </c>
      <c r="D73" s="18">
        <v>575.37</v>
      </c>
      <c r="E73" s="10">
        <v>3237</v>
      </c>
      <c r="F73" s="9" t="s">
        <v>104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575.37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12</v>
      </c>
      <c r="D75" s="18">
        <v>99.2</v>
      </c>
      <c r="E75" s="10">
        <v>3239</v>
      </c>
      <c r="F75" s="9" t="s">
        <v>41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99.2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12</v>
      </c>
      <c r="D77" s="18">
        <v>52.63</v>
      </c>
      <c r="E77" s="10">
        <v>3222</v>
      </c>
      <c r="F77" s="9" t="s">
        <v>21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52.63</v>
      </c>
      <c r="E78" s="23"/>
      <c r="F78" s="25"/>
      <c r="G78" s="26"/>
    </row>
    <row r="79" spans="1:7" x14ac:dyDescent="0.25">
      <c r="A79" s="9" t="s">
        <v>118</v>
      </c>
      <c r="B79" s="14" t="s">
        <v>109</v>
      </c>
      <c r="C79" s="10" t="s">
        <v>110</v>
      </c>
      <c r="D79" s="18">
        <v>19.3</v>
      </c>
      <c r="E79" s="10">
        <v>3231</v>
      </c>
      <c r="F79" s="9" t="s">
        <v>25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19.3</v>
      </c>
      <c r="E80" s="23"/>
      <c r="F80" s="25"/>
      <c r="G80" s="26"/>
    </row>
    <row r="81" spans="1:7" ht="27" customHeight="1" thickBot="1" x14ac:dyDescent="0.3">
      <c r="A81" s="41" t="s">
        <v>119</v>
      </c>
      <c r="B81" s="30" t="s">
        <v>120</v>
      </c>
      <c r="C81" s="31" t="s">
        <v>12</v>
      </c>
      <c r="D81" s="42">
        <v>3.98</v>
      </c>
      <c r="E81" s="31">
        <v>3299</v>
      </c>
      <c r="F81" s="33" t="s">
        <v>115</v>
      </c>
      <c r="G81" s="34" t="s">
        <v>14</v>
      </c>
    </row>
    <row r="82" spans="1:7" ht="27" customHeight="1" thickBot="1" x14ac:dyDescent="0.3">
      <c r="A82" s="41" t="s">
        <v>121</v>
      </c>
      <c r="B82" s="30" t="s">
        <v>122</v>
      </c>
      <c r="C82" s="31" t="s">
        <v>12</v>
      </c>
      <c r="D82" s="42">
        <v>6.2</v>
      </c>
      <c r="E82" s="31">
        <v>3299</v>
      </c>
      <c r="F82" s="33" t="s">
        <v>115</v>
      </c>
      <c r="G82" s="34" t="s">
        <v>14</v>
      </c>
    </row>
    <row r="83" spans="1:7" ht="27" customHeight="1" thickBot="1" x14ac:dyDescent="0.3">
      <c r="A83" s="41" t="s">
        <v>123</v>
      </c>
      <c r="B83" s="30" t="s">
        <v>124</v>
      </c>
      <c r="C83" s="31" t="s">
        <v>12</v>
      </c>
      <c r="D83" s="42">
        <f>9.21</f>
        <v>9.2100000000000009</v>
      </c>
      <c r="E83" s="31">
        <v>3299</v>
      </c>
      <c r="F83" s="33" t="s">
        <v>115</v>
      </c>
      <c r="G83" s="34" t="s">
        <v>14</v>
      </c>
    </row>
    <row r="84" spans="1:7" ht="27" customHeight="1" thickBot="1" x14ac:dyDescent="0.3">
      <c r="A84" s="41" t="s">
        <v>125</v>
      </c>
      <c r="B84" s="30" t="s">
        <v>126</v>
      </c>
      <c r="C84" s="31" t="s">
        <v>12</v>
      </c>
      <c r="D84" s="42">
        <v>6</v>
      </c>
      <c r="E84" s="31">
        <v>3299</v>
      </c>
      <c r="F84" s="33" t="s">
        <v>115</v>
      </c>
      <c r="G84" s="34" t="s">
        <v>14</v>
      </c>
    </row>
    <row r="85" spans="1:7" ht="27" customHeight="1" thickBot="1" x14ac:dyDescent="0.3">
      <c r="A85" s="41" t="s">
        <v>127</v>
      </c>
      <c r="B85" s="30" t="s">
        <v>128</v>
      </c>
      <c r="C85" s="31" t="s">
        <v>12</v>
      </c>
      <c r="D85" s="42">
        <v>69</v>
      </c>
      <c r="E85" s="31">
        <v>3221</v>
      </c>
      <c r="F85" s="33" t="s">
        <v>38</v>
      </c>
      <c r="G85" s="34" t="s">
        <v>14</v>
      </c>
    </row>
    <row r="86" spans="1:7" ht="27" customHeight="1" thickBot="1" x14ac:dyDescent="0.3">
      <c r="A86" s="41" t="s">
        <v>129</v>
      </c>
      <c r="B86" s="30" t="s">
        <v>130</v>
      </c>
      <c r="C86" s="31" t="s">
        <v>12</v>
      </c>
      <c r="D86" s="42">
        <v>17.600000000000001</v>
      </c>
      <c r="E86" s="31">
        <v>3221</v>
      </c>
      <c r="F86" s="33" t="s">
        <v>38</v>
      </c>
      <c r="G86" s="34" t="s">
        <v>14</v>
      </c>
    </row>
    <row r="87" spans="1:7" ht="27" customHeight="1" thickBot="1" x14ac:dyDescent="0.3">
      <c r="A87" s="41" t="s">
        <v>131</v>
      </c>
      <c r="B87" s="30" t="s">
        <v>132</v>
      </c>
      <c r="C87" s="31" t="s">
        <v>133</v>
      </c>
      <c r="D87" s="42">
        <f>11.67+7.12</f>
        <v>18.79</v>
      </c>
      <c r="E87" s="31">
        <v>3221</v>
      </c>
      <c r="F87" s="33" t="s">
        <v>38</v>
      </c>
      <c r="G87" s="34" t="s">
        <v>14</v>
      </c>
    </row>
    <row r="88" spans="1:7" ht="27" customHeight="1" thickBot="1" x14ac:dyDescent="0.3">
      <c r="A88" s="41" t="s">
        <v>134</v>
      </c>
      <c r="B88" s="30" t="s">
        <v>135</v>
      </c>
      <c r="C88" s="31" t="s">
        <v>12</v>
      </c>
      <c r="D88" s="42">
        <v>41.5</v>
      </c>
      <c r="E88" s="31">
        <v>3221</v>
      </c>
      <c r="F88" s="33" t="s">
        <v>38</v>
      </c>
      <c r="G88" s="34" t="s">
        <v>14</v>
      </c>
    </row>
    <row r="89" spans="1:7" ht="27" customHeight="1" thickBot="1" x14ac:dyDescent="0.3">
      <c r="A89" s="41" t="s">
        <v>136</v>
      </c>
      <c r="B89" s="30" t="s">
        <v>137</v>
      </c>
      <c r="C89" s="31" t="s">
        <v>12</v>
      </c>
      <c r="D89" s="42">
        <v>19.5</v>
      </c>
      <c r="E89" s="31">
        <v>3221</v>
      </c>
      <c r="F89" s="33" t="s">
        <v>38</v>
      </c>
      <c r="G89" s="34" t="s">
        <v>14</v>
      </c>
    </row>
    <row r="90" spans="1:7" ht="27" customHeight="1" thickBot="1" x14ac:dyDescent="0.3">
      <c r="A90" s="41" t="s">
        <v>138</v>
      </c>
      <c r="B90" s="30" t="s">
        <v>139</v>
      </c>
      <c r="C90" s="31" t="s">
        <v>12</v>
      </c>
      <c r="D90" s="42">
        <v>12.8</v>
      </c>
      <c r="E90" s="31">
        <v>3231</v>
      </c>
      <c r="F90" s="33" t="s">
        <v>25</v>
      </c>
      <c r="G90" s="34" t="s">
        <v>14</v>
      </c>
    </row>
    <row r="91" spans="1:7" ht="27" customHeight="1" thickBot="1" x14ac:dyDescent="0.3">
      <c r="A91" s="41" t="s">
        <v>140</v>
      </c>
      <c r="B91" s="30" t="s">
        <v>48</v>
      </c>
      <c r="C91" s="31" t="s">
        <v>12</v>
      </c>
      <c r="D91" s="42">
        <v>12.58</v>
      </c>
      <c r="E91" s="31">
        <v>3221</v>
      </c>
      <c r="F91" s="33" t="s">
        <v>38</v>
      </c>
      <c r="G91" s="34" t="s">
        <v>14</v>
      </c>
    </row>
    <row r="92" spans="1:7" ht="27" customHeight="1" thickBot="1" x14ac:dyDescent="0.3">
      <c r="A92" s="41" t="s">
        <v>141</v>
      </c>
      <c r="B92" s="30" t="s">
        <v>142</v>
      </c>
      <c r="C92" s="31" t="s">
        <v>12</v>
      </c>
      <c r="D92" s="42">
        <f>17.28*3</f>
        <v>51.84</v>
      </c>
      <c r="E92" s="31">
        <v>3299</v>
      </c>
      <c r="F92" s="33" t="s">
        <v>115</v>
      </c>
      <c r="G92" s="34" t="s">
        <v>14</v>
      </c>
    </row>
    <row r="93" spans="1:7" ht="27" customHeight="1" thickBot="1" x14ac:dyDescent="0.3">
      <c r="A93" s="41" t="s">
        <v>143</v>
      </c>
      <c r="B93" s="30" t="s">
        <v>144</v>
      </c>
      <c r="C93" s="31" t="s">
        <v>12</v>
      </c>
      <c r="D93" s="42">
        <f>17.19+9.77</f>
        <v>26.96</v>
      </c>
      <c r="E93" s="31">
        <v>3299</v>
      </c>
      <c r="F93" s="33" t="s">
        <v>115</v>
      </c>
      <c r="G93" s="34" t="s">
        <v>14</v>
      </c>
    </row>
    <row r="94" spans="1:7" ht="27" customHeight="1" thickBot="1" x14ac:dyDescent="0.3">
      <c r="A94" s="41" t="s">
        <v>145</v>
      </c>
      <c r="B94" s="30" t="s">
        <v>146</v>
      </c>
      <c r="C94" s="31" t="s">
        <v>12</v>
      </c>
      <c r="D94" s="42">
        <f>132+11.8</f>
        <v>143.80000000000001</v>
      </c>
      <c r="E94" s="31">
        <v>3299</v>
      </c>
      <c r="F94" s="33" t="s">
        <v>115</v>
      </c>
      <c r="G94" s="34" t="s">
        <v>14</v>
      </c>
    </row>
    <row r="95" spans="1:7" ht="27" customHeight="1" thickBot="1" x14ac:dyDescent="0.3">
      <c r="A95" s="41" t="s">
        <v>123</v>
      </c>
      <c r="B95" s="30" t="s">
        <v>124</v>
      </c>
      <c r="C95" s="31" t="s">
        <v>12</v>
      </c>
      <c r="D95" s="42">
        <v>26.99</v>
      </c>
      <c r="E95" s="31">
        <v>3224</v>
      </c>
      <c r="F95" s="33" t="s">
        <v>148</v>
      </c>
      <c r="G95" s="34" t="s">
        <v>14</v>
      </c>
    </row>
    <row r="96" spans="1:7" ht="27" customHeight="1" thickBot="1" x14ac:dyDescent="0.3">
      <c r="A96" s="41" t="s">
        <v>147</v>
      </c>
      <c r="B96" s="30"/>
      <c r="C96" s="31"/>
      <c r="D96" s="42">
        <f>3.5+7.08+36+6+12</f>
        <v>64.58</v>
      </c>
      <c r="E96" s="31">
        <v>3299</v>
      </c>
      <c r="F96" s="33" t="s">
        <v>115</v>
      </c>
      <c r="G96" s="34" t="s">
        <v>14</v>
      </c>
    </row>
    <row r="97" spans="1:7" ht="23.25" customHeight="1" thickBot="1" x14ac:dyDescent="0.3">
      <c r="A97" s="35"/>
      <c r="B97" s="36"/>
      <c r="C97" s="37"/>
      <c r="D97" s="38"/>
      <c r="E97" s="37"/>
      <c r="F97" s="39"/>
      <c r="G97" s="28"/>
    </row>
    <row r="98" spans="1:7" ht="27" customHeight="1" x14ac:dyDescent="0.25">
      <c r="A98" s="43"/>
      <c r="B98" s="44"/>
      <c r="C98" s="45"/>
      <c r="D98" s="46">
        <f>1482.88+20700</f>
        <v>22182.880000000001</v>
      </c>
      <c r="E98" s="45">
        <v>3121</v>
      </c>
      <c r="F98" s="47" t="s">
        <v>149</v>
      </c>
      <c r="G98" s="27" t="s">
        <v>150</v>
      </c>
    </row>
    <row r="99" spans="1:7" ht="27" customHeight="1" x14ac:dyDescent="0.25">
      <c r="A99" s="48"/>
      <c r="B99" s="36"/>
      <c r="C99" s="37"/>
      <c r="D99" s="38">
        <f>3313.5+420.79</f>
        <v>3734.29</v>
      </c>
      <c r="E99" s="37">
        <v>3212</v>
      </c>
      <c r="F99" s="39" t="s">
        <v>113</v>
      </c>
      <c r="G99" s="28" t="s">
        <v>150</v>
      </c>
    </row>
    <row r="100" spans="1:7" ht="27" customHeight="1" x14ac:dyDescent="0.25">
      <c r="A100" s="48"/>
      <c r="B100" s="36"/>
      <c r="C100" s="37"/>
      <c r="D100" s="38">
        <f>22662.37+59.36+100.04</f>
        <v>22821.77</v>
      </c>
      <c r="E100" s="37">
        <v>3132</v>
      </c>
      <c r="F100" s="39" t="s">
        <v>151</v>
      </c>
      <c r="G100" s="28" t="s">
        <v>150</v>
      </c>
    </row>
    <row r="101" spans="1:7" ht="27" customHeight="1" x14ac:dyDescent="0.25">
      <c r="A101" s="48"/>
      <c r="B101" s="36"/>
      <c r="C101" s="37"/>
      <c r="D101" s="38">
        <f>2963.68+2651.34+371.56+2112.87+129248.26+224.67+135.01+185.47</f>
        <v>137892.86000000002</v>
      </c>
      <c r="E101" s="37">
        <v>3111</v>
      </c>
      <c r="F101" s="39" t="s">
        <v>111</v>
      </c>
      <c r="G101" s="28" t="s">
        <v>150</v>
      </c>
    </row>
    <row r="102" spans="1:7" ht="31.5" customHeight="1" x14ac:dyDescent="0.25">
      <c r="A102" s="48"/>
      <c r="B102" s="36"/>
      <c r="C102" s="37"/>
      <c r="D102" s="38">
        <v>336</v>
      </c>
      <c r="E102" s="37">
        <v>3295</v>
      </c>
      <c r="F102" s="40" t="s">
        <v>152</v>
      </c>
      <c r="G102" s="28" t="s">
        <v>150</v>
      </c>
    </row>
    <row r="103" spans="1:7" ht="27" customHeight="1" thickBot="1" x14ac:dyDescent="0.3">
      <c r="A103" s="49"/>
      <c r="B103" s="22"/>
      <c r="C103" s="23"/>
      <c r="D103" s="24">
        <f>SUM(D98:D102)</f>
        <v>186967.80000000002</v>
      </c>
      <c r="E103" s="23"/>
      <c r="F103" s="25"/>
      <c r="G103" s="26"/>
    </row>
    <row r="104" spans="1:7" x14ac:dyDescent="0.25">
      <c r="A104" s="9"/>
      <c r="B104" s="14"/>
      <c r="C104" s="10"/>
      <c r="D104" s="18">
        <f>8410.88+12247.76</f>
        <v>20658.64</v>
      </c>
      <c r="E104" s="10">
        <v>3111</v>
      </c>
      <c r="F104" s="9" t="s">
        <v>111</v>
      </c>
      <c r="G104" s="28" t="s">
        <v>14</v>
      </c>
    </row>
    <row r="105" spans="1:7" x14ac:dyDescent="0.25">
      <c r="A105" s="9"/>
      <c r="B105" s="14"/>
      <c r="C105" s="10"/>
      <c r="D105" s="18">
        <f>1387.78+2020.88</f>
        <v>3408.66</v>
      </c>
      <c r="E105" s="10">
        <v>3132</v>
      </c>
      <c r="F105" s="39" t="s">
        <v>151</v>
      </c>
      <c r="G105" s="28" t="s">
        <v>14</v>
      </c>
    </row>
    <row r="106" spans="1:7" x14ac:dyDescent="0.25">
      <c r="A106" s="9"/>
      <c r="B106" s="14"/>
      <c r="C106" s="10"/>
      <c r="D106" s="18">
        <f>455.93+310.16</f>
        <v>766.09</v>
      </c>
      <c r="E106" s="10">
        <v>3212</v>
      </c>
      <c r="F106" s="9" t="s">
        <v>113</v>
      </c>
      <c r="G106" s="28" t="s">
        <v>14</v>
      </c>
    </row>
    <row r="107" spans="1:7" x14ac:dyDescent="0.25">
      <c r="A107" s="9"/>
      <c r="B107" s="14"/>
      <c r="C107" s="10"/>
      <c r="D107" s="18">
        <v>1800</v>
      </c>
      <c r="E107" s="10">
        <v>3121</v>
      </c>
      <c r="F107" s="9" t="s">
        <v>149</v>
      </c>
      <c r="G107" s="28" t="s">
        <v>14</v>
      </c>
    </row>
    <row r="108" spans="1:7" x14ac:dyDescent="0.25">
      <c r="A108" s="9"/>
      <c r="B108" s="14"/>
      <c r="C108" s="10"/>
      <c r="D108" s="18">
        <v>3300</v>
      </c>
      <c r="E108" s="10">
        <v>3121</v>
      </c>
      <c r="F108" s="9" t="s">
        <v>149</v>
      </c>
      <c r="G108" s="28" t="s">
        <v>14</v>
      </c>
    </row>
    <row r="109" spans="1:7" x14ac:dyDescent="0.25">
      <c r="A109" s="9"/>
      <c r="B109" s="14"/>
      <c r="C109" s="10"/>
      <c r="D109" s="18">
        <v>510</v>
      </c>
      <c r="E109" s="10">
        <v>3211</v>
      </c>
      <c r="F109" s="9" t="s">
        <v>112</v>
      </c>
      <c r="G109" s="28" t="s">
        <v>14</v>
      </c>
    </row>
    <row r="110" spans="1:7" x14ac:dyDescent="0.25">
      <c r="A110" s="9"/>
      <c r="B110" s="14"/>
      <c r="C110" s="10"/>
      <c r="D110" s="18">
        <v>310.16000000000003</v>
      </c>
      <c r="E110" s="10">
        <v>3212</v>
      </c>
      <c r="F110" s="9" t="s">
        <v>113</v>
      </c>
      <c r="G110" s="28" t="s">
        <v>14</v>
      </c>
    </row>
    <row r="111" spans="1:7" x14ac:dyDescent="0.25">
      <c r="A111" s="9"/>
      <c r="B111" s="14"/>
      <c r="C111" s="10"/>
      <c r="D111" s="18">
        <v>455.93</v>
      </c>
      <c r="E111" s="10">
        <v>3212</v>
      </c>
      <c r="F111" s="9" t="s">
        <v>113</v>
      </c>
      <c r="G111" s="28" t="s">
        <v>14</v>
      </c>
    </row>
    <row r="112" spans="1:7" x14ac:dyDescent="0.25">
      <c r="A112" s="9"/>
      <c r="B112" s="14"/>
      <c r="C112" s="10"/>
      <c r="D112" s="18">
        <v>53.05</v>
      </c>
      <c r="E112" s="10">
        <v>3214</v>
      </c>
      <c r="F112" s="9" t="s">
        <v>114</v>
      </c>
      <c r="G112" s="28" t="s">
        <v>14</v>
      </c>
    </row>
    <row r="113" spans="1:7" x14ac:dyDescent="0.25">
      <c r="A113" s="9"/>
      <c r="B113" s="14"/>
      <c r="C113" s="10"/>
      <c r="D113" s="18">
        <v>780.85</v>
      </c>
      <c r="E113" s="10">
        <v>3237</v>
      </c>
      <c r="F113" s="9" t="s">
        <v>104</v>
      </c>
      <c r="G113" s="28" t="s">
        <v>14</v>
      </c>
    </row>
    <row r="114" spans="1:7" x14ac:dyDescent="0.25">
      <c r="A114" s="9"/>
      <c r="B114" s="14"/>
      <c r="C114" s="10"/>
      <c r="D114" s="18">
        <v>66</v>
      </c>
      <c r="E114" s="10">
        <v>3299</v>
      </c>
      <c r="F114" s="9" t="s">
        <v>115</v>
      </c>
      <c r="G114" s="28" t="s">
        <v>14</v>
      </c>
    </row>
    <row r="115" spans="1:7" x14ac:dyDescent="0.25">
      <c r="A115" s="9"/>
      <c r="B115" s="14"/>
      <c r="C115" s="10"/>
      <c r="D115" s="18">
        <v>1827.2</v>
      </c>
      <c r="E115" s="10">
        <v>3299</v>
      </c>
      <c r="F115" s="9" t="s">
        <v>115</v>
      </c>
      <c r="G115" s="28" t="s">
        <v>14</v>
      </c>
    </row>
    <row r="116" spans="1:7" x14ac:dyDescent="0.25">
      <c r="A116" s="9"/>
      <c r="B116" s="14"/>
      <c r="C116" s="10"/>
      <c r="D116" s="18">
        <v>2.0699999999999998</v>
      </c>
      <c r="E116" s="10">
        <v>3433</v>
      </c>
      <c r="F116" s="9" t="s">
        <v>116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SUM(D104:D116)</f>
        <v>33938.649999999994</v>
      </c>
      <c r="E117" s="23"/>
      <c r="F117" s="25"/>
      <c r="G117" s="26"/>
    </row>
    <row r="118" spans="1:7" ht="15.75" thickBot="1" x14ac:dyDescent="0.3">
      <c r="A118" s="29" t="s">
        <v>117</v>
      </c>
      <c r="B118" s="30"/>
      <c r="C118" s="31"/>
      <c r="D118" s="32">
        <f>SUM(D8,D10,D12,D14,D16,D18,D20,D22,D24,D26,D28,D30,D32,D34,D36,D38,D40,D42,D44,D46,D48,D50,D52,D54,D56,D58,D60,D62,D64,D66,D68,D70,D72,D74,D76,D78,D80,D117)+D103+D81+D82+D83+D84+D85+D86+D87+D88+D89+D90+D91+D92+D93+D94+D95+D96</f>
        <v>261689.21999999997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2024-07-16T08:54:07Z</dcterms:modified>
</cp:coreProperties>
</file>