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4\"/>
    </mc:Choice>
  </mc:AlternateContent>
  <xr:revisionPtr revIDLastSave="0" documentId="13_ncr:1_{468169AB-FCCC-4923-938C-AB0B6FE8FA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4" i="1" l="1"/>
  <c r="D159" i="1"/>
  <c r="D160" i="1"/>
  <c r="D161" i="1"/>
  <c r="D162" i="1"/>
  <c r="D157" i="1"/>
  <c r="D146" i="1"/>
  <c r="D150" i="1"/>
  <c r="D143" i="1"/>
  <c r="D165" i="1"/>
  <c r="D173" i="1" s="1"/>
  <c r="D169" i="1"/>
  <c r="D167" i="1"/>
  <c r="D166" i="1"/>
  <c r="D142" i="1"/>
  <c r="D140" i="1"/>
  <c r="D138" i="1"/>
  <c r="D136" i="1"/>
  <c r="D134" i="1"/>
  <c r="D132" i="1"/>
  <c r="D129" i="1"/>
  <c r="D127" i="1"/>
  <c r="D125" i="1"/>
  <c r="D123" i="1"/>
  <c r="D121" i="1"/>
  <c r="D119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<sst xmlns="http://schemas.openxmlformats.org/spreadsheetml/2006/main" count="516" uniqueCount="220">
  <si>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</si>
  <si>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</si>
  <si>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</si>
  <si>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</si>
  <si>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</si>
  <si>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</si>
  <si>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</si>
  <si>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</si>
  <si>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</si>
  <si>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01.12.2024 Do 31.12.2024</t>
  </si>
  <si>
    <t>PROJECT  TRADE</t>
  </si>
  <si>
    <t>99180613311</t>
  </si>
  <si>
    <t>ZAGREB</t>
  </si>
  <si>
    <t>USLUGE TEKUĆEG I INVESTICIJSKOG ODRŽAVANJA</t>
  </si>
  <si>
    <t>OŠ IVANA GRANĐE</t>
  </si>
  <si>
    <t>Ukupno:</t>
  </si>
  <si>
    <t>ZAGREBAČKA BANKA</t>
  </si>
  <si>
    <t>92963223473</t>
  </si>
  <si>
    <t>BANKARSKE USLUGE I USLUGE PLATNOG PROMETA</t>
  </si>
  <si>
    <t>GASTRO STIL D.O.O.</t>
  </si>
  <si>
    <t>91760364487</t>
  </si>
  <si>
    <t>VELIKA GORICA</t>
  </si>
  <si>
    <t>DESTINANCIJSKA AGENCIJA KRIŽEVCI D.O.O.</t>
  </si>
  <si>
    <t>90967803291</t>
  </si>
  <si>
    <t>KRIŽEVCI</t>
  </si>
  <si>
    <t>OSTALI NESPOMENUTI RASHODI POSLOVANJA</t>
  </si>
  <si>
    <t>INVENTIVNA RJEŠENJA D.O.O.</t>
  </si>
  <si>
    <t>90708101924</t>
  </si>
  <si>
    <t>MATERIJAL I SIROVINE</t>
  </si>
  <si>
    <t>ŽAC-JELOVEČKI PEKARNA -KR</t>
  </si>
  <si>
    <t>87190278781</t>
  </si>
  <si>
    <t>PRESEČKI GRUPA d.o.o. za prijevoz</t>
  </si>
  <si>
    <t>85843181422</t>
  </si>
  <si>
    <t>KRAPINA</t>
  </si>
  <si>
    <t>USLUGE TELEFONA, POŠTE I PRIJEVOZA</t>
  </si>
  <si>
    <t>FINANCIJSKA AGENCIJA</t>
  </si>
  <si>
    <t>85821130368</t>
  </si>
  <si>
    <t>ZAGREBAČKI HOLDING ČISTOĆ</t>
  </si>
  <si>
    <t>85584865987-004</t>
  </si>
  <si>
    <t>KOMUNALNE USLUGE</t>
  </si>
  <si>
    <t>ZAGREBAČKI HOLDING</t>
  </si>
  <si>
    <t>85584865987</t>
  </si>
  <si>
    <t>VODOPSKRBA I ODVODNJA d.o.o.</t>
  </si>
  <si>
    <t>83416546499</t>
  </si>
  <si>
    <t>AVRION-IT</t>
  </si>
  <si>
    <t>82705212187</t>
  </si>
  <si>
    <t>ZAGREBAČKI HOLDING ZET</t>
  </si>
  <si>
    <t>82031999604</t>
  </si>
  <si>
    <t>STAMPA D.O.O.</t>
  </si>
  <si>
    <t>81920045396</t>
  </si>
  <si>
    <t>OSTALE USLUGE</t>
  </si>
  <si>
    <t>AGRODALM D.O.O.</t>
  </si>
  <si>
    <t>80649374262</t>
  </si>
  <si>
    <t>KOVAČIĆ KONZALTING D.O.O.</t>
  </si>
  <si>
    <t>79608058419</t>
  </si>
  <si>
    <t>TROGIR</t>
  </si>
  <si>
    <t>ČLANARINE</t>
  </si>
  <si>
    <t>IVERPAN d.o.o.</t>
  </si>
  <si>
    <t>79423686094</t>
  </si>
  <si>
    <t>Zagreb</t>
  </si>
  <si>
    <t>HRVATSKA ZAJEDNICA OSNOVN</t>
  </si>
  <si>
    <t>78661516143</t>
  </si>
  <si>
    <t>STRUČNO USAVRŠAVANJE ZAPOSLENIKA</t>
  </si>
  <si>
    <t>STUDIO4WEB</t>
  </si>
  <si>
    <t>76885612500</t>
  </si>
  <si>
    <t>LOBOR</t>
  </si>
  <si>
    <t>RAČUNALNE USLUGE</t>
  </si>
  <si>
    <t>KLARA - ZAGREBAČKE PEKARNE</t>
  </si>
  <si>
    <t>76842508189</t>
  </si>
  <si>
    <t>SALON BANKARSKE OPREME OZIMEC D.O.O.</t>
  </si>
  <si>
    <t>74364236410</t>
  </si>
  <si>
    <t>MOTORAMA d.o.o.</t>
  </si>
  <si>
    <t>72643132700</t>
  </si>
  <si>
    <t>OPTIMUS LAB D.O.O.</t>
  </si>
  <si>
    <t>71981294715</t>
  </si>
  <si>
    <t>ČAKOVEC</t>
  </si>
  <si>
    <t>MLADEN D.O.O.</t>
  </si>
  <si>
    <t>71106835781</t>
  </si>
  <si>
    <t>ENERGIJA</t>
  </si>
  <si>
    <t>TELEMACH HRVATSKA D.O.O.</t>
  </si>
  <si>
    <t>70133616033</t>
  </si>
  <si>
    <t>SANDRA PHOTOGRAPHY</t>
  </si>
  <si>
    <t>68303585945</t>
  </si>
  <si>
    <t>UREDSKI MATERIJAL I OSTALI MATERIJALNI RASHODI</t>
  </si>
  <si>
    <t>HA PROMET D.O.O.</t>
  </si>
  <si>
    <t>67283168113</t>
  </si>
  <si>
    <t>ZAPREŠIĆ</t>
  </si>
  <si>
    <t>KING ICT D.O.O.</t>
  </si>
  <si>
    <t>67001695549</t>
  </si>
  <si>
    <t>NARODNE NOVINE</t>
  </si>
  <si>
    <t>64546066176</t>
  </si>
  <si>
    <t>HEP OPSKRBA d.o.o.</t>
  </si>
  <si>
    <t>63073332379</t>
  </si>
  <si>
    <t>GRAD ZAGREB,PROLAZNI RAČ.</t>
  </si>
  <si>
    <t>61817894937</t>
  </si>
  <si>
    <t>FOKUS</t>
  </si>
  <si>
    <t>59082812808</t>
  </si>
  <si>
    <t>IGO-MAT D.O.O.</t>
  </si>
  <si>
    <t>55662000497</t>
  </si>
  <si>
    <t>BREGANA</t>
  </si>
  <si>
    <t>EVA PODOVI J.D.O.O.</t>
  </si>
  <si>
    <t>51549885878</t>
  </si>
  <si>
    <t>TEHNOZAPIS D.O.O.</t>
  </si>
  <si>
    <t>47310667146</t>
  </si>
  <si>
    <t>INTELEKTUALNE I OSOBNE USLUGE</t>
  </si>
  <si>
    <t>PEVEC DOO</t>
  </si>
  <si>
    <t>45740931013</t>
  </si>
  <si>
    <t>ZADAR</t>
  </si>
  <si>
    <t>GRAFOCENTAR D.O.O.</t>
  </si>
  <si>
    <t>44438339914</t>
  </si>
  <si>
    <t>VINDIJA D.D.</t>
  </si>
  <si>
    <t>44138062462</t>
  </si>
  <si>
    <t>VARAŽDIN</t>
  </si>
  <si>
    <t>ESCO KLIMA SERVIS D.O.O.</t>
  </si>
  <si>
    <t>41475730993</t>
  </si>
  <si>
    <t>METRO</t>
  </si>
  <si>
    <t>38016445738</t>
  </si>
  <si>
    <t>C.V.P INFO</t>
  </si>
  <si>
    <t>36204551493</t>
  </si>
  <si>
    <t>HRVATSKI ZAVOD ZA JAVNO Z</t>
  </si>
  <si>
    <t>ZDRAVSTVENE I VETERINARSKE USLUGE</t>
  </si>
  <si>
    <t>LINKS D.O.O.</t>
  </si>
  <si>
    <t>32614011568</t>
  </si>
  <si>
    <t>KIK TEXTILLEN UND NON FOOD D.O.O.</t>
  </si>
  <si>
    <t>29471249755</t>
  </si>
  <si>
    <t>MARODI D.O.O.</t>
  </si>
  <si>
    <t>28972867079</t>
  </si>
  <si>
    <t>NEDELIŠĆE</t>
  </si>
  <si>
    <t>USLUGA D.O.O.</t>
  </si>
  <si>
    <t>27987108040</t>
  </si>
  <si>
    <t>PAKRAC</t>
  </si>
  <si>
    <t>INA INDUSTRIJA NAFTE D.D.</t>
  </si>
  <si>
    <t>27759560625</t>
  </si>
  <si>
    <t>STAKLARSKI OBRT STAKLO TEŠIJA</t>
  </si>
  <si>
    <t>26260883968</t>
  </si>
  <si>
    <t>PRODUKCIJA Z</t>
  </si>
  <si>
    <t>22181167942</t>
  </si>
  <si>
    <t>SPLIT</t>
  </si>
  <si>
    <t>GRADSKA PLINARA ZAGREB</t>
  </si>
  <si>
    <t>20985255037</t>
  </si>
  <si>
    <t>MAER D.O.O.</t>
  </si>
  <si>
    <t>20845957118</t>
  </si>
  <si>
    <t>PODRAVKA DD</t>
  </si>
  <si>
    <t>18928523252</t>
  </si>
  <si>
    <t>KOPRIVNICA</t>
  </si>
  <si>
    <t>LJEKARNA JAGATIĆ BELOVAR</t>
  </si>
  <si>
    <t>SLUŽBENA,RADNA I ZAŠTITNA ODJEĆA I OBUĆA</t>
  </si>
  <si>
    <t>ORTO I MEDI CENTAR D.O.O.</t>
  </si>
  <si>
    <t>12737019041</t>
  </si>
  <si>
    <t>KATARINA ZRINSKI</t>
  </si>
  <si>
    <t>KNJIGE U KNIŽNICI</t>
  </si>
  <si>
    <t>LOST D.O.O.</t>
  </si>
  <si>
    <t>PROKLIMA</t>
  </si>
  <si>
    <t>OFFERTISIMA</t>
  </si>
  <si>
    <t>-</t>
  </si>
  <si>
    <t>INSAKO D.O.O.</t>
  </si>
  <si>
    <t>AUREL D.O.O.</t>
  </si>
  <si>
    <t>AKD ZAŠTITA D.O.O.</t>
  </si>
  <si>
    <t>09253797076</t>
  </si>
  <si>
    <t>UREĐAJI, STROJEVI I OPREMA ZA OSTALE NAMJENE</t>
  </si>
  <si>
    <t>LEDO PLUS D.O.O.</t>
  </si>
  <si>
    <t>07179054100</t>
  </si>
  <si>
    <t>ZVIBOR D.O.O.</t>
  </si>
  <si>
    <t>03454358063</t>
  </si>
  <si>
    <t>ELEKTRO MIKULČIĆ OBRT ZA ELEKTORINST.</t>
  </si>
  <si>
    <t>02961764445</t>
  </si>
  <si>
    <t>NARODNO SVEUČILIŠTE SESVETE</t>
  </si>
  <si>
    <t>02907920674</t>
  </si>
  <si>
    <t>PLAĆE ZA REDOVAN RAD</t>
  </si>
  <si>
    <t>SLUŽBENA PUTOVANJA</t>
  </si>
  <si>
    <t>NAKNADE ZA PRIJEVOZ, ZA RAD NA TERENU I ODVOJENI ŽIVOT</t>
  </si>
  <si>
    <t>OSTALE NAKNADE TROŠKOVA ZAPOSLENICIMA</t>
  </si>
  <si>
    <t>NAKNADE ZA RAD PREDSTAVNIČKIH I IZVRŠNIH TIJELA I SLIČNO</t>
  </si>
  <si>
    <t>Sveukupno:</t>
  </si>
  <si>
    <t>DOPRINOSI ZA OBVEZNO ZDRAVSTVENO OSIGURANJE</t>
  </si>
  <si>
    <t>OSTALI RASHODI ZA ZAPOSLENE</t>
  </si>
  <si>
    <t>NARODNI TRGOVAČKI LANAC</t>
  </si>
  <si>
    <t>78344221376</t>
  </si>
  <si>
    <t>ENTRIO TEHNOLOGIJE D.O.O.</t>
  </si>
  <si>
    <t>30513194761</t>
  </si>
  <si>
    <t>METRO CASH I CARRY D.O.O.</t>
  </si>
  <si>
    <t>PEPCO CROATIA D.O.O.</t>
  </si>
  <si>
    <t>43416900320</t>
  </si>
  <si>
    <t>PAPYRUS D.O.O.</t>
  </si>
  <si>
    <t>90723880314</t>
  </si>
  <si>
    <t>OFFERTISSIMA D.O.O.</t>
  </si>
  <si>
    <t>00643859701</t>
  </si>
  <si>
    <t xml:space="preserve">BMD STIL </t>
  </si>
  <si>
    <t>96086822394</t>
  </si>
  <si>
    <t>BEDENICA</t>
  </si>
  <si>
    <t>ŽELJEZARIJA JOLE D.O.O.</t>
  </si>
  <si>
    <t>00635590020</t>
  </si>
  <si>
    <t>PROIZVODNO PRODAJNI OBJEKT MIŠKO</t>
  </si>
  <si>
    <t>40737754480</t>
  </si>
  <si>
    <t>REPREZENTACIJA</t>
  </si>
  <si>
    <t>PEVEX DD</t>
  </si>
  <si>
    <t>73660371074</t>
  </si>
  <si>
    <t>BOROVO DD</t>
  </si>
  <si>
    <t>73002202488</t>
  </si>
  <si>
    <t>FRANJIĆ TEKX</t>
  </si>
  <si>
    <t>91189796614</t>
  </si>
  <si>
    <t>HRVATSKA ŽELJEZNICA PP</t>
  </si>
  <si>
    <t>PAN PRO D.O.O.</t>
  </si>
  <si>
    <t>29224881750</t>
  </si>
  <si>
    <t>DOBRAVC OBRT ZA TRGOVINU</t>
  </si>
  <si>
    <t>92652678566</t>
  </si>
  <si>
    <t>MATERIJAL I DIJELOVI ZA TEKUĆE I INVESTICIJSKO ODRŽAVANJE</t>
  </si>
  <si>
    <t>SLUŽBENA RADNA I ZAŠTITNA ODJEĆA I OBUĆA</t>
  </si>
  <si>
    <t>NAKANADE ZA PRIJEVOZ, ZA RAD NA TERENU I ODVOJENI ŽIVOT</t>
  </si>
  <si>
    <t>PRISTOJBE I NAKNADE</t>
  </si>
  <si>
    <t>MINISTARSTVO ZNANOSTI I OBRAZOVANJA</t>
  </si>
  <si>
    <t>46377257342</t>
  </si>
  <si>
    <t>47025616118</t>
  </si>
  <si>
    <t>E-TUR 09-2024</t>
  </si>
  <si>
    <t>62871653225</t>
  </si>
  <si>
    <t>39851720584</t>
  </si>
  <si>
    <t>47347658558</t>
  </si>
  <si>
    <t>89984971143</t>
  </si>
  <si>
    <t>40935660435</t>
  </si>
  <si>
    <t>SVETA NEDELJA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</si>
</sst>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1"/>
  <sheetViews>
    <sheetView tabSelected="1" topLeftCell="A152" zoomScaleNormal="100" workbookViewId="0">
      <selection activeCell="D175" sqref="D17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58.75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58.75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168.36</v>
      </c>
      <c r="E9" s="10">
        <v>3431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168.36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184.06</v>
      </c>
      <c r="E11" s="10">
        <v>3232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184.06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966</v>
      </c>
      <c r="E13" s="10">
        <v>3299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966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21</v>
      </c>
      <c r="D15" s="18">
        <v>670.32</v>
      </c>
      <c r="E15" s="10">
        <v>3222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670.32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9847.2199999999993</v>
      </c>
      <c r="E17" s="10">
        <v>3222</v>
      </c>
      <c r="F17" s="9" t="s">
        <v>28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9847.2199999999993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960</v>
      </c>
      <c r="E19" s="10">
        <v>3231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960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12</v>
      </c>
      <c r="D21" s="18">
        <v>9.9600000000000009</v>
      </c>
      <c r="E21" s="10">
        <v>3431</v>
      </c>
      <c r="F21" s="9" t="s">
        <v>18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9.9600000000000009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12</v>
      </c>
      <c r="D23" s="18">
        <v>363.34</v>
      </c>
      <c r="E23" s="10">
        <v>3234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363.34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18.760000000000002</v>
      </c>
      <c r="E25" s="10">
        <v>3234</v>
      </c>
      <c r="F25" s="9" t="s">
        <v>39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18.760000000000002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12</v>
      </c>
      <c r="D27" s="18">
        <v>146.61000000000001</v>
      </c>
      <c r="E27" s="10">
        <v>3232</v>
      </c>
      <c r="F27" s="9" t="s">
        <v>13</v>
      </c>
      <c r="G27" s="27" t="s">
        <v>14</v>
      </c>
    </row>
    <row r="28" spans="1:7" x14ac:dyDescent="0.25">
      <c r="A28" s="9"/>
      <c r="B28" s="14"/>
      <c r="C28" s="10"/>
      <c r="D28" s="18">
        <v>651.46</v>
      </c>
      <c r="E28" s="10">
        <v>3234</v>
      </c>
      <c r="F28" s="9" t="s">
        <v>39</v>
      </c>
      <c r="G28" s="28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SUM(D27:D28)</f>
        <v>798.07</v>
      </c>
      <c r="E29" s="23"/>
      <c r="F29" s="25"/>
      <c r="G29" s="26"/>
    </row>
    <row r="30" spans="1:7" x14ac:dyDescent="0.25">
      <c r="A30" s="9" t="s">
        <v>44</v>
      </c>
      <c r="B30" s="14" t="s">
        <v>45</v>
      </c>
      <c r="C30" s="10" t="s">
        <v>12</v>
      </c>
      <c r="D30" s="18">
        <v>97</v>
      </c>
      <c r="E30" s="10">
        <v>3232</v>
      </c>
      <c r="F30" s="9" t="s">
        <v>13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97</v>
      </c>
      <c r="E31" s="23"/>
      <c r="F31" s="25"/>
      <c r="G31" s="26"/>
    </row>
    <row r="32" spans="1:7" x14ac:dyDescent="0.25">
      <c r="A32" s="9" t="s">
        <v>46</v>
      </c>
      <c r="B32" s="14" t="s">
        <v>47</v>
      </c>
      <c r="C32" s="10" t="s">
        <v>12</v>
      </c>
      <c r="D32" s="18">
        <v>3617.12</v>
      </c>
      <c r="E32" s="10">
        <v>3231</v>
      </c>
      <c r="F32" s="9" t="s">
        <v>34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3617.12</v>
      </c>
      <c r="E33" s="23"/>
      <c r="F33" s="25"/>
      <c r="G33" s="26"/>
    </row>
    <row r="34" spans="1:7" x14ac:dyDescent="0.25">
      <c r="A34" s="9" t="s">
        <v>48</v>
      </c>
      <c r="B34" s="14" t="s">
        <v>49</v>
      </c>
      <c r="C34" s="10" t="s">
        <v>12</v>
      </c>
      <c r="D34" s="18">
        <v>236.09</v>
      </c>
      <c r="E34" s="10">
        <v>3239</v>
      </c>
      <c r="F34" s="9" t="s">
        <v>50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236.09</v>
      </c>
      <c r="E35" s="23"/>
      <c r="F35" s="25"/>
      <c r="G35" s="26"/>
    </row>
    <row r="36" spans="1:7" x14ac:dyDescent="0.25">
      <c r="A36" s="9" t="s">
        <v>51</v>
      </c>
      <c r="B36" s="14" t="s">
        <v>52</v>
      </c>
      <c r="C36" s="10" t="s">
        <v>12</v>
      </c>
      <c r="D36" s="18">
        <v>523.79999999999995</v>
      </c>
      <c r="E36" s="10">
        <v>3222</v>
      </c>
      <c r="F36" s="9" t="s">
        <v>28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523.79999999999995</v>
      </c>
      <c r="E37" s="23"/>
      <c r="F37" s="25"/>
      <c r="G37" s="26"/>
    </row>
    <row r="38" spans="1:7" x14ac:dyDescent="0.25">
      <c r="A38" s="9" t="s">
        <v>53</v>
      </c>
      <c r="B38" s="14" t="s">
        <v>54</v>
      </c>
      <c r="C38" s="10" t="s">
        <v>55</v>
      </c>
      <c r="D38" s="18">
        <v>226</v>
      </c>
      <c r="E38" s="10">
        <v>3294</v>
      </c>
      <c r="F38" s="9" t="s">
        <v>56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226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59</v>
      </c>
      <c r="D40" s="18">
        <v>809.58</v>
      </c>
      <c r="E40" s="10">
        <v>3232</v>
      </c>
      <c r="F40" s="9" t="s">
        <v>13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809.58</v>
      </c>
      <c r="E41" s="23"/>
      <c r="F41" s="25"/>
      <c r="G41" s="26"/>
    </row>
    <row r="42" spans="1:7" x14ac:dyDescent="0.25">
      <c r="A42" s="9" t="s">
        <v>60</v>
      </c>
      <c r="B42" s="14" t="s">
        <v>61</v>
      </c>
      <c r="C42" s="10" t="s">
        <v>12</v>
      </c>
      <c r="D42" s="18">
        <v>75</v>
      </c>
      <c r="E42" s="10">
        <v>3213</v>
      </c>
      <c r="F42" s="9" t="s">
        <v>62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75</v>
      </c>
      <c r="E43" s="23"/>
      <c r="F43" s="25"/>
      <c r="G43" s="26"/>
    </row>
    <row r="44" spans="1:7" x14ac:dyDescent="0.25">
      <c r="A44" s="9" t="s">
        <v>63</v>
      </c>
      <c r="B44" s="14" t="s">
        <v>64</v>
      </c>
      <c r="C44" s="10" t="s">
        <v>65</v>
      </c>
      <c r="D44" s="18">
        <v>31.64</v>
      </c>
      <c r="E44" s="10">
        <v>3238</v>
      </c>
      <c r="F44" s="9" t="s">
        <v>66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31.64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12</v>
      </c>
      <c r="D46" s="18">
        <v>9821.4599999999991</v>
      </c>
      <c r="E46" s="10">
        <v>3222</v>
      </c>
      <c r="F46" s="9" t="s">
        <v>28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9821.4599999999991</v>
      </c>
      <c r="E47" s="23"/>
      <c r="F47" s="25"/>
      <c r="G47" s="26"/>
    </row>
    <row r="48" spans="1:7" x14ac:dyDescent="0.25">
      <c r="A48" s="9" t="s">
        <v>69</v>
      </c>
      <c r="B48" s="14" t="s">
        <v>70</v>
      </c>
      <c r="C48" s="10" t="s">
        <v>12</v>
      </c>
      <c r="D48" s="18">
        <v>412.5</v>
      </c>
      <c r="E48" s="10">
        <v>3232</v>
      </c>
      <c r="F48" s="9" t="s">
        <v>13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412.5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12</v>
      </c>
      <c r="D50" s="18">
        <v>304.8</v>
      </c>
      <c r="E50" s="10">
        <v>3232</v>
      </c>
      <c r="F50" s="9" t="s">
        <v>13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304.8</v>
      </c>
      <c r="E51" s="23"/>
      <c r="F51" s="25"/>
      <c r="G51" s="26"/>
    </row>
    <row r="52" spans="1:7" x14ac:dyDescent="0.25">
      <c r="A52" s="9" t="s">
        <v>73</v>
      </c>
      <c r="B52" s="14" t="s">
        <v>74</v>
      </c>
      <c r="C52" s="10" t="s">
        <v>75</v>
      </c>
      <c r="D52" s="18">
        <v>82.5</v>
      </c>
      <c r="E52" s="10">
        <v>3238</v>
      </c>
      <c r="F52" s="9" t="s">
        <v>66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82.5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12</v>
      </c>
      <c r="D54" s="18">
        <v>7838.82</v>
      </c>
      <c r="E54" s="10">
        <v>3222</v>
      </c>
      <c r="F54" s="9" t="s">
        <v>28</v>
      </c>
      <c r="G54" s="27" t="s">
        <v>14</v>
      </c>
    </row>
    <row r="55" spans="1:7" x14ac:dyDescent="0.25">
      <c r="A55" s="9"/>
      <c r="B55" s="14"/>
      <c r="C55" s="10"/>
      <c r="D55" s="18">
        <v>24.99</v>
      </c>
      <c r="E55" s="10">
        <v>3223</v>
      </c>
      <c r="F55" s="9" t="s">
        <v>78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7863.8099999999995</v>
      </c>
      <c r="E56" s="23"/>
      <c r="F56" s="25"/>
      <c r="G56" s="26"/>
    </row>
    <row r="57" spans="1:7" x14ac:dyDescent="0.25">
      <c r="A57" s="9" t="s">
        <v>79</v>
      </c>
      <c r="B57" s="14" t="s">
        <v>80</v>
      </c>
      <c r="C57" s="10" t="s">
        <v>12</v>
      </c>
      <c r="D57" s="18">
        <v>91.59</v>
      </c>
      <c r="E57" s="10">
        <v>3231</v>
      </c>
      <c r="F57" s="9" t="s">
        <v>34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91.59</v>
      </c>
      <c r="E58" s="23"/>
      <c r="F58" s="25"/>
      <c r="G58" s="26"/>
    </row>
    <row r="59" spans="1:7" x14ac:dyDescent="0.25">
      <c r="A59" s="9" t="s">
        <v>81</v>
      </c>
      <c r="B59" s="14" t="s">
        <v>82</v>
      </c>
      <c r="C59" s="10" t="s">
        <v>12</v>
      </c>
      <c r="D59" s="18">
        <v>15</v>
      </c>
      <c r="E59" s="10">
        <v>3221</v>
      </c>
      <c r="F59" s="9" t="s">
        <v>83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15</v>
      </c>
      <c r="E60" s="23"/>
      <c r="F60" s="25"/>
      <c r="G60" s="26"/>
    </row>
    <row r="61" spans="1:7" x14ac:dyDescent="0.25">
      <c r="A61" s="9" t="s">
        <v>84</v>
      </c>
      <c r="B61" s="14" t="s">
        <v>85</v>
      </c>
      <c r="C61" s="10" t="s">
        <v>86</v>
      </c>
      <c r="D61" s="18">
        <v>2920.2</v>
      </c>
      <c r="E61" s="10">
        <v>3222</v>
      </c>
      <c r="F61" s="9" t="s">
        <v>28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2920.2</v>
      </c>
      <c r="E62" s="23"/>
      <c r="F62" s="25"/>
      <c r="G62" s="26"/>
    </row>
    <row r="63" spans="1:7" x14ac:dyDescent="0.25">
      <c r="A63" s="9" t="s">
        <v>87</v>
      </c>
      <c r="B63" s="14" t="s">
        <v>88</v>
      </c>
      <c r="C63" s="10" t="s">
        <v>12</v>
      </c>
      <c r="D63" s="18">
        <v>272.5</v>
      </c>
      <c r="E63" s="10">
        <v>3232</v>
      </c>
      <c r="F63" s="9" t="s">
        <v>13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272.5</v>
      </c>
      <c r="E64" s="23"/>
      <c r="F64" s="25"/>
      <c r="G64" s="26"/>
    </row>
    <row r="65" spans="1:7" x14ac:dyDescent="0.25">
      <c r="A65" s="9" t="s">
        <v>89</v>
      </c>
      <c r="B65" s="14" t="s">
        <v>90</v>
      </c>
      <c r="C65" s="10" t="s">
        <v>12</v>
      </c>
      <c r="D65" s="18">
        <v>38.33</v>
      </c>
      <c r="E65" s="10">
        <v>3221</v>
      </c>
      <c r="F65" s="9" t="s">
        <v>83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38.33</v>
      </c>
      <c r="E66" s="23"/>
      <c r="F66" s="25"/>
      <c r="G66" s="26"/>
    </row>
    <row r="67" spans="1:7" x14ac:dyDescent="0.25">
      <c r="A67" s="9" t="s">
        <v>91</v>
      </c>
      <c r="B67" s="14" t="s">
        <v>92</v>
      </c>
      <c r="C67" s="10" t="s">
        <v>12</v>
      </c>
      <c r="D67" s="18">
        <v>1824.07</v>
      </c>
      <c r="E67" s="10">
        <v>3223</v>
      </c>
      <c r="F67" s="9" t="s">
        <v>78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1824.07</v>
      </c>
      <c r="E68" s="23"/>
      <c r="F68" s="25"/>
      <c r="G68" s="26"/>
    </row>
    <row r="69" spans="1:7" x14ac:dyDescent="0.25">
      <c r="A69" s="9" t="s">
        <v>93</v>
      </c>
      <c r="B69" s="14" t="s">
        <v>94</v>
      </c>
      <c r="C69" s="10" t="s">
        <v>12</v>
      </c>
      <c r="D69" s="18">
        <v>56.1</v>
      </c>
      <c r="E69" s="10">
        <v>3234</v>
      </c>
      <c r="F69" s="9" t="s">
        <v>39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56.1</v>
      </c>
      <c r="E70" s="23"/>
      <c r="F70" s="25"/>
      <c r="G70" s="26"/>
    </row>
    <row r="71" spans="1:7" x14ac:dyDescent="0.25">
      <c r="A71" s="9" t="s">
        <v>95</v>
      </c>
      <c r="B71" s="14" t="s">
        <v>96</v>
      </c>
      <c r="C71" s="10" t="s">
        <v>12</v>
      </c>
      <c r="D71" s="18">
        <v>234.29</v>
      </c>
      <c r="E71" s="10">
        <v>3221</v>
      </c>
      <c r="F71" s="9" t="s">
        <v>83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234.29</v>
      </c>
      <c r="E72" s="23"/>
      <c r="F72" s="25"/>
      <c r="G72" s="26"/>
    </row>
    <row r="73" spans="1:7" x14ac:dyDescent="0.25">
      <c r="A73" s="9" t="s">
        <v>97</v>
      </c>
      <c r="B73" s="14" t="s">
        <v>98</v>
      </c>
      <c r="C73" s="10" t="s">
        <v>99</v>
      </c>
      <c r="D73" s="18">
        <v>4302.17</v>
      </c>
      <c r="E73" s="10">
        <v>3222</v>
      </c>
      <c r="F73" s="9" t="s">
        <v>28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4302.17</v>
      </c>
      <c r="E74" s="23"/>
      <c r="F74" s="25"/>
      <c r="G74" s="26"/>
    </row>
    <row r="75" spans="1:7" x14ac:dyDescent="0.25">
      <c r="A75" s="9" t="s">
        <v>100</v>
      </c>
      <c r="B75" s="14" t="s">
        <v>101</v>
      </c>
      <c r="C75" s="10" t="s">
        <v>12</v>
      </c>
      <c r="D75" s="18">
        <v>4010.32</v>
      </c>
      <c r="E75" s="10">
        <v>3232</v>
      </c>
      <c r="F75" s="9" t="s">
        <v>13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4010.32</v>
      </c>
      <c r="E76" s="23"/>
      <c r="F76" s="25"/>
      <c r="G76" s="26"/>
    </row>
    <row r="77" spans="1:7" x14ac:dyDescent="0.25">
      <c r="A77" s="9" t="s">
        <v>102</v>
      </c>
      <c r="B77" s="14" t="s">
        <v>103</v>
      </c>
      <c r="C77" s="10" t="s">
        <v>12</v>
      </c>
      <c r="D77" s="18">
        <v>92.5</v>
      </c>
      <c r="E77" s="10">
        <v>3237</v>
      </c>
      <c r="F77" s="9" t="s">
        <v>104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92.5</v>
      </c>
      <c r="E78" s="23"/>
      <c r="F78" s="25"/>
      <c r="G78" s="26"/>
    </row>
    <row r="79" spans="1:7" x14ac:dyDescent="0.25">
      <c r="A79" s="9" t="s">
        <v>105</v>
      </c>
      <c r="B79" s="14" t="s">
        <v>106</v>
      </c>
      <c r="C79" s="10" t="s">
        <v>107</v>
      </c>
      <c r="D79" s="18">
        <v>631.04</v>
      </c>
      <c r="E79" s="10">
        <v>3232</v>
      </c>
      <c r="F79" s="9" t="s">
        <v>13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631.04</v>
      </c>
      <c r="E80" s="23"/>
      <c r="F80" s="25"/>
      <c r="G80" s="26"/>
    </row>
    <row r="81" spans="1:7" x14ac:dyDescent="0.25">
      <c r="A81" s="9" t="s">
        <v>108</v>
      </c>
      <c r="B81" s="14" t="s">
        <v>109</v>
      </c>
      <c r="C81" s="10" t="s">
        <v>12</v>
      </c>
      <c r="D81" s="18">
        <v>8.6999999999999993</v>
      </c>
      <c r="E81" s="10">
        <v>3221</v>
      </c>
      <c r="F81" s="9" t="s">
        <v>83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8.6999999999999993</v>
      </c>
      <c r="E82" s="23"/>
      <c r="F82" s="25"/>
      <c r="G82" s="26"/>
    </row>
    <row r="83" spans="1:7" x14ac:dyDescent="0.25">
      <c r="A83" s="9" t="s">
        <v>110</v>
      </c>
      <c r="B83" s="14" t="s">
        <v>111</v>
      </c>
      <c r="C83" s="10" t="s">
        <v>112</v>
      </c>
      <c r="D83" s="18">
        <v>7710.82</v>
      </c>
      <c r="E83" s="10">
        <v>3222</v>
      </c>
      <c r="F83" s="9" t="s">
        <v>28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7710.82</v>
      </c>
      <c r="E84" s="23"/>
      <c r="F84" s="25"/>
      <c r="G84" s="26"/>
    </row>
    <row r="85" spans="1:7" x14ac:dyDescent="0.25">
      <c r="A85" s="9" t="s">
        <v>113</v>
      </c>
      <c r="B85" s="14" t="s">
        <v>114</v>
      </c>
      <c r="C85" s="10" t="s">
        <v>12</v>
      </c>
      <c r="D85" s="18">
        <v>2000</v>
      </c>
      <c r="E85" s="10">
        <v>3232</v>
      </c>
      <c r="F85" s="9" t="s">
        <v>13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2000</v>
      </c>
      <c r="E86" s="23"/>
      <c r="F86" s="25"/>
      <c r="G86" s="26"/>
    </row>
    <row r="87" spans="1:7" x14ac:dyDescent="0.25">
      <c r="A87" s="9" t="s">
        <v>115</v>
      </c>
      <c r="B87" s="14" t="s">
        <v>116</v>
      </c>
      <c r="C87" s="10" t="s">
        <v>12</v>
      </c>
      <c r="D87" s="18">
        <v>267.39</v>
      </c>
      <c r="E87" s="10">
        <v>3221</v>
      </c>
      <c r="F87" s="9" t="s">
        <v>83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267.39</v>
      </c>
      <c r="E88" s="23"/>
      <c r="F88" s="25"/>
      <c r="G88" s="26"/>
    </row>
    <row r="89" spans="1:7" x14ac:dyDescent="0.25">
      <c r="A89" s="9" t="s">
        <v>117</v>
      </c>
      <c r="B89" s="14" t="s">
        <v>118</v>
      </c>
      <c r="C89" s="10" t="s">
        <v>12</v>
      </c>
      <c r="D89" s="18">
        <v>36.18</v>
      </c>
      <c r="E89" s="10">
        <v>3238</v>
      </c>
      <c r="F89" s="9" t="s">
        <v>66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36.18</v>
      </c>
      <c r="E90" s="23"/>
      <c r="F90" s="25"/>
      <c r="G90" s="26"/>
    </row>
    <row r="91" spans="1:7" x14ac:dyDescent="0.25">
      <c r="A91" s="9" t="s">
        <v>119</v>
      </c>
      <c r="B91" s="14" t="s">
        <v>211</v>
      </c>
      <c r="C91" s="10" t="s">
        <v>12</v>
      </c>
      <c r="D91" s="18">
        <v>36.5</v>
      </c>
      <c r="E91" s="10">
        <v>3236</v>
      </c>
      <c r="F91" s="9" t="s">
        <v>120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36.5</v>
      </c>
      <c r="E92" s="23"/>
      <c r="F92" s="25"/>
      <c r="G92" s="26"/>
    </row>
    <row r="93" spans="1:7" x14ac:dyDescent="0.25">
      <c r="A93" s="9" t="s">
        <v>121</v>
      </c>
      <c r="B93" s="14" t="s">
        <v>122</v>
      </c>
      <c r="C93" s="10" t="s">
        <v>12</v>
      </c>
      <c r="D93" s="18">
        <v>259.98</v>
      </c>
      <c r="E93" s="10">
        <v>3232</v>
      </c>
      <c r="F93" s="9" t="s">
        <v>13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259.98</v>
      </c>
      <c r="E94" s="23"/>
      <c r="F94" s="25"/>
      <c r="G94" s="26"/>
    </row>
    <row r="95" spans="1:7" x14ac:dyDescent="0.25">
      <c r="A95" s="9" t="s">
        <v>123</v>
      </c>
      <c r="B95" s="14" t="s">
        <v>124</v>
      </c>
      <c r="C95" s="10" t="s">
        <v>86</v>
      </c>
      <c r="D95" s="18">
        <v>12.16</v>
      </c>
      <c r="E95" s="10">
        <v>3221</v>
      </c>
      <c r="F95" s="9" t="s">
        <v>83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12.16</v>
      </c>
      <c r="E96" s="23"/>
      <c r="F96" s="25"/>
      <c r="G96" s="26"/>
    </row>
    <row r="97" spans="1:7" x14ac:dyDescent="0.25">
      <c r="A97" s="9" t="s">
        <v>125</v>
      </c>
      <c r="B97" s="14" t="s">
        <v>126</v>
      </c>
      <c r="C97" s="10" t="s">
        <v>127</v>
      </c>
      <c r="D97" s="18">
        <v>166.83</v>
      </c>
      <c r="E97" s="10">
        <v>3222</v>
      </c>
      <c r="F97" s="9" t="s">
        <v>28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166.83</v>
      </c>
      <c r="E98" s="23"/>
      <c r="F98" s="25"/>
      <c r="G98" s="26"/>
    </row>
    <row r="99" spans="1:7" x14ac:dyDescent="0.25">
      <c r="A99" s="9" t="s">
        <v>128</v>
      </c>
      <c r="B99" s="14" t="s">
        <v>129</v>
      </c>
      <c r="C99" s="10" t="s">
        <v>130</v>
      </c>
      <c r="D99" s="18">
        <v>745.38</v>
      </c>
      <c r="E99" s="10">
        <v>3231</v>
      </c>
      <c r="F99" s="9" t="s">
        <v>34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745.38</v>
      </c>
      <c r="E100" s="23"/>
      <c r="F100" s="25"/>
      <c r="G100" s="26"/>
    </row>
    <row r="101" spans="1:7" x14ac:dyDescent="0.25">
      <c r="A101" s="9" t="s">
        <v>131</v>
      </c>
      <c r="B101" s="14" t="s">
        <v>132</v>
      </c>
      <c r="C101" s="10" t="s">
        <v>12</v>
      </c>
      <c r="D101" s="18">
        <v>2564.29</v>
      </c>
      <c r="E101" s="10">
        <v>3223</v>
      </c>
      <c r="F101" s="9" t="s">
        <v>78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2564.29</v>
      </c>
      <c r="E102" s="23"/>
      <c r="F102" s="25"/>
      <c r="G102" s="26"/>
    </row>
    <row r="103" spans="1:7" x14ac:dyDescent="0.25">
      <c r="A103" s="9" t="s">
        <v>133</v>
      </c>
      <c r="B103" s="14" t="s">
        <v>134</v>
      </c>
      <c r="C103" s="10" t="s">
        <v>12</v>
      </c>
      <c r="D103" s="18">
        <v>1047.5</v>
      </c>
      <c r="E103" s="10">
        <v>3239</v>
      </c>
      <c r="F103" s="9" t="s">
        <v>50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1047.5</v>
      </c>
      <c r="E104" s="23"/>
      <c r="F104" s="25"/>
      <c r="G104" s="26"/>
    </row>
    <row r="105" spans="1:7" x14ac:dyDescent="0.25">
      <c r="A105" s="9" t="s">
        <v>135</v>
      </c>
      <c r="B105" s="14" t="s">
        <v>136</v>
      </c>
      <c r="C105" s="10" t="s">
        <v>137</v>
      </c>
      <c r="D105" s="18">
        <v>1380</v>
      </c>
      <c r="E105" s="10">
        <v>3299</v>
      </c>
      <c r="F105" s="9" t="s">
        <v>25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1380</v>
      </c>
      <c r="E106" s="23"/>
      <c r="F106" s="25"/>
      <c r="G106" s="26"/>
    </row>
    <row r="107" spans="1:7" x14ac:dyDescent="0.25">
      <c r="A107" s="9" t="s">
        <v>138</v>
      </c>
      <c r="B107" s="14" t="s">
        <v>139</v>
      </c>
      <c r="C107" s="10" t="s">
        <v>12</v>
      </c>
      <c r="D107" s="18">
        <v>4475.5600000000004</v>
      </c>
      <c r="E107" s="10">
        <v>3223</v>
      </c>
      <c r="F107" s="9" t="s">
        <v>78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4475.5600000000004</v>
      </c>
      <c r="E108" s="23"/>
      <c r="F108" s="25"/>
      <c r="G108" s="26"/>
    </row>
    <row r="109" spans="1:7" x14ac:dyDescent="0.25">
      <c r="A109" s="9" t="s">
        <v>140</v>
      </c>
      <c r="B109" s="14" t="s">
        <v>141</v>
      </c>
      <c r="C109" s="10" t="s">
        <v>12</v>
      </c>
      <c r="D109" s="18">
        <v>187.5</v>
      </c>
      <c r="E109" s="10">
        <v>3232</v>
      </c>
      <c r="F109" s="9" t="s">
        <v>13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187.5</v>
      </c>
      <c r="E110" s="23"/>
      <c r="F110" s="25"/>
      <c r="G110" s="26"/>
    </row>
    <row r="111" spans="1:7" x14ac:dyDescent="0.25">
      <c r="A111" s="9" t="s">
        <v>142</v>
      </c>
      <c r="B111" s="14" t="s">
        <v>143</v>
      </c>
      <c r="C111" s="10" t="s">
        <v>144</v>
      </c>
      <c r="D111" s="18">
        <v>75.58</v>
      </c>
      <c r="E111" s="10">
        <v>3222</v>
      </c>
      <c r="F111" s="9" t="s">
        <v>28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75.58</v>
      </c>
      <c r="E112" s="23"/>
      <c r="F112" s="25"/>
      <c r="G112" s="26"/>
    </row>
    <row r="113" spans="1:7" x14ac:dyDescent="0.25">
      <c r="A113" s="9" t="s">
        <v>145</v>
      </c>
      <c r="B113" s="14" t="s">
        <v>212</v>
      </c>
      <c r="C113" s="10" t="s">
        <v>12</v>
      </c>
      <c r="D113" s="18">
        <v>567.04999999999995</v>
      </c>
      <c r="E113" s="10">
        <v>3227</v>
      </c>
      <c r="F113" s="9" t="s">
        <v>146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567.04999999999995</v>
      </c>
      <c r="E114" s="23"/>
      <c r="F114" s="25"/>
      <c r="G114" s="26"/>
    </row>
    <row r="115" spans="1:7" x14ac:dyDescent="0.25">
      <c r="A115" s="9" t="s">
        <v>147</v>
      </c>
      <c r="B115" s="14" t="s">
        <v>148</v>
      </c>
      <c r="C115" s="10" t="s">
        <v>12</v>
      </c>
      <c r="D115" s="18">
        <v>49.69</v>
      </c>
      <c r="E115" s="10">
        <v>3227</v>
      </c>
      <c r="F115" s="9" t="s">
        <v>146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49.69</v>
      </c>
      <c r="E116" s="23"/>
      <c r="F116" s="25"/>
      <c r="G116" s="26"/>
    </row>
    <row r="117" spans="1:7" x14ac:dyDescent="0.25">
      <c r="A117" s="9" t="s">
        <v>149</v>
      </c>
      <c r="B117" s="14" t="s">
        <v>218</v>
      </c>
      <c r="C117" s="10" t="s">
        <v>112</v>
      </c>
      <c r="D117" s="18">
        <v>14.5</v>
      </c>
      <c r="E117" s="10">
        <v>3239</v>
      </c>
      <c r="F117" s="9" t="s">
        <v>50</v>
      </c>
      <c r="G117" s="27" t="s">
        <v>14</v>
      </c>
    </row>
    <row r="118" spans="1:7" x14ac:dyDescent="0.25">
      <c r="A118" s="9"/>
      <c r="B118" s="14"/>
      <c r="C118" s="10"/>
      <c r="D118" s="18">
        <v>2054.2600000000002</v>
      </c>
      <c r="E118" s="10">
        <v>4241</v>
      </c>
      <c r="F118" s="9" t="s">
        <v>150</v>
      </c>
      <c r="G118" s="28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SUM(D117:D118)</f>
        <v>2068.7600000000002</v>
      </c>
      <c r="E119" s="23"/>
      <c r="F119" s="25"/>
      <c r="G119" s="26"/>
    </row>
    <row r="120" spans="1:7" x14ac:dyDescent="0.25">
      <c r="A120" s="9" t="s">
        <v>151</v>
      </c>
      <c r="B120" s="14" t="s">
        <v>217</v>
      </c>
      <c r="C120" s="10" t="s">
        <v>12</v>
      </c>
      <c r="D120" s="18">
        <v>2052.15</v>
      </c>
      <c r="E120" s="10">
        <v>3232</v>
      </c>
      <c r="F120" s="9" t="s">
        <v>13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2052.15</v>
      </c>
      <c r="E121" s="23"/>
      <c r="F121" s="25"/>
      <c r="G121" s="26"/>
    </row>
    <row r="122" spans="1:7" x14ac:dyDescent="0.25">
      <c r="A122" s="9" t="s">
        <v>152</v>
      </c>
      <c r="B122" s="14" t="s">
        <v>216</v>
      </c>
      <c r="C122" s="10" t="s">
        <v>12</v>
      </c>
      <c r="D122" s="18">
        <v>359.38</v>
      </c>
      <c r="E122" s="10">
        <v>3232</v>
      </c>
      <c r="F122" s="9" t="s">
        <v>13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359.38</v>
      </c>
      <c r="E123" s="23"/>
      <c r="F123" s="25"/>
      <c r="G123" s="26"/>
    </row>
    <row r="124" spans="1:7" x14ac:dyDescent="0.25">
      <c r="A124" s="9" t="s">
        <v>153</v>
      </c>
      <c r="B124" s="14" t="s">
        <v>186</v>
      </c>
      <c r="C124" s="10" t="s">
        <v>219</v>
      </c>
      <c r="D124" s="18">
        <v>36.450000000000003</v>
      </c>
      <c r="E124" s="10">
        <v>3221</v>
      </c>
      <c r="F124" s="9" t="s">
        <v>83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36.450000000000003</v>
      </c>
      <c r="E125" s="23"/>
      <c r="F125" s="25"/>
      <c r="G125" s="26"/>
    </row>
    <row r="126" spans="1:7" x14ac:dyDescent="0.25">
      <c r="A126" s="9" t="s">
        <v>155</v>
      </c>
      <c r="B126" s="14" t="s">
        <v>215</v>
      </c>
      <c r="C126" s="10" t="s">
        <v>12</v>
      </c>
      <c r="D126" s="18">
        <v>652.23</v>
      </c>
      <c r="E126" s="10">
        <v>3221</v>
      </c>
      <c r="F126" s="9" t="s">
        <v>83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652.23</v>
      </c>
      <c r="E127" s="23"/>
      <c r="F127" s="25"/>
      <c r="G127" s="26"/>
    </row>
    <row r="128" spans="1:7" x14ac:dyDescent="0.25">
      <c r="A128" s="9" t="s">
        <v>156</v>
      </c>
      <c r="B128" s="14" t="s">
        <v>214</v>
      </c>
      <c r="C128" s="10" t="s">
        <v>12</v>
      </c>
      <c r="D128" s="18">
        <v>170</v>
      </c>
      <c r="E128" s="10">
        <v>3232</v>
      </c>
      <c r="F128" s="9" t="s">
        <v>13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170</v>
      </c>
      <c r="E129" s="23"/>
      <c r="F129" s="25"/>
      <c r="G129" s="26"/>
    </row>
    <row r="130" spans="1:7" x14ac:dyDescent="0.25">
      <c r="A130" s="9" t="s">
        <v>157</v>
      </c>
      <c r="B130" s="14" t="s">
        <v>158</v>
      </c>
      <c r="C130" s="10" t="s">
        <v>12</v>
      </c>
      <c r="D130" s="18">
        <v>99.2</v>
      </c>
      <c r="E130" s="10">
        <v>3239</v>
      </c>
      <c r="F130" s="9" t="s">
        <v>50</v>
      </c>
      <c r="G130" s="27" t="s">
        <v>14</v>
      </c>
    </row>
    <row r="131" spans="1:7" x14ac:dyDescent="0.25">
      <c r="A131" s="9"/>
      <c r="B131" s="14"/>
      <c r="C131" s="10"/>
      <c r="D131" s="18">
        <v>4233.75</v>
      </c>
      <c r="E131" s="10">
        <v>4227</v>
      </c>
      <c r="F131" s="9" t="s">
        <v>159</v>
      </c>
      <c r="G131" s="28" t="s">
        <v>14</v>
      </c>
    </row>
    <row r="132" spans="1:7" ht="27" customHeight="1" thickBot="1" x14ac:dyDescent="0.3">
      <c r="A132" s="21" t="s">
        <v>15</v>
      </c>
      <c r="B132" s="22"/>
      <c r="C132" s="23"/>
      <c r="D132" s="24">
        <f>SUM(D130:D131)</f>
        <v>4332.95</v>
      </c>
      <c r="E132" s="23"/>
      <c r="F132" s="25"/>
      <c r="G132" s="26"/>
    </row>
    <row r="133" spans="1:7" x14ac:dyDescent="0.25">
      <c r="A133" s="9" t="s">
        <v>160</v>
      </c>
      <c r="B133" s="14" t="s">
        <v>161</v>
      </c>
      <c r="C133" s="10" t="s">
        <v>12</v>
      </c>
      <c r="D133" s="18">
        <v>65.5</v>
      </c>
      <c r="E133" s="10">
        <v>3222</v>
      </c>
      <c r="F133" s="9" t="s">
        <v>28</v>
      </c>
      <c r="G133" s="27" t="s">
        <v>14</v>
      </c>
    </row>
    <row r="134" spans="1:7" ht="27" customHeight="1" thickBot="1" x14ac:dyDescent="0.3">
      <c r="A134" s="21" t="s">
        <v>15</v>
      </c>
      <c r="B134" s="22"/>
      <c r="C134" s="23"/>
      <c r="D134" s="24">
        <f>SUM(D133:D133)</f>
        <v>65.5</v>
      </c>
      <c r="E134" s="23"/>
      <c r="F134" s="25"/>
      <c r="G134" s="26"/>
    </row>
    <row r="135" spans="1:7" x14ac:dyDescent="0.25">
      <c r="A135" s="9" t="s">
        <v>162</v>
      </c>
      <c r="B135" s="14" t="s">
        <v>163</v>
      </c>
      <c r="C135" s="10" t="s">
        <v>12</v>
      </c>
      <c r="D135" s="18">
        <v>1275.3800000000001</v>
      </c>
      <c r="E135" s="10">
        <v>3221</v>
      </c>
      <c r="F135" s="9" t="s">
        <v>83</v>
      </c>
      <c r="G135" s="27" t="s">
        <v>14</v>
      </c>
    </row>
    <row r="136" spans="1:7" ht="27" customHeight="1" thickBot="1" x14ac:dyDescent="0.3">
      <c r="A136" s="21" t="s">
        <v>15</v>
      </c>
      <c r="B136" s="22"/>
      <c r="C136" s="23"/>
      <c r="D136" s="24">
        <f>SUM(D135:D135)</f>
        <v>1275.3800000000001</v>
      </c>
      <c r="E136" s="23"/>
      <c r="F136" s="25"/>
      <c r="G136" s="26"/>
    </row>
    <row r="137" spans="1:7" x14ac:dyDescent="0.25">
      <c r="A137" s="9" t="s">
        <v>164</v>
      </c>
      <c r="B137" s="14" t="s">
        <v>165</v>
      </c>
      <c r="C137" s="10" t="s">
        <v>12</v>
      </c>
      <c r="D137" s="18">
        <v>4154.38</v>
      </c>
      <c r="E137" s="10">
        <v>3232</v>
      </c>
      <c r="F137" s="9" t="s">
        <v>13</v>
      </c>
      <c r="G137" s="27" t="s">
        <v>14</v>
      </c>
    </row>
    <row r="138" spans="1:7" ht="27" customHeight="1" thickBot="1" x14ac:dyDescent="0.3">
      <c r="A138" s="21" t="s">
        <v>15</v>
      </c>
      <c r="B138" s="22"/>
      <c r="C138" s="23"/>
      <c r="D138" s="24">
        <f>SUM(D137:D137)</f>
        <v>4154.38</v>
      </c>
      <c r="E138" s="23"/>
      <c r="F138" s="25"/>
      <c r="G138" s="26"/>
    </row>
    <row r="139" spans="1:7" x14ac:dyDescent="0.25">
      <c r="A139" s="9" t="s">
        <v>166</v>
      </c>
      <c r="B139" s="14" t="s">
        <v>167</v>
      </c>
      <c r="C139" s="10" t="s">
        <v>12</v>
      </c>
      <c r="D139" s="18">
        <v>241.5</v>
      </c>
      <c r="E139" s="10">
        <v>3299</v>
      </c>
      <c r="F139" s="9" t="s">
        <v>25</v>
      </c>
      <c r="G139" s="27" t="s">
        <v>14</v>
      </c>
    </row>
    <row r="140" spans="1:7" ht="27" customHeight="1" thickBot="1" x14ac:dyDescent="0.3">
      <c r="A140" s="21" t="s">
        <v>15</v>
      </c>
      <c r="B140" s="22"/>
      <c r="C140" s="23"/>
      <c r="D140" s="24">
        <f>SUM(D139:D139)</f>
        <v>241.5</v>
      </c>
      <c r="E140" s="23"/>
      <c r="F140" s="25"/>
      <c r="G140" s="26"/>
    </row>
    <row r="141" spans="1:7" x14ac:dyDescent="0.25">
      <c r="A141" s="9" t="s">
        <v>213</v>
      </c>
      <c r="B141" s="14" t="s">
        <v>154</v>
      </c>
      <c r="C141" s="10" t="s">
        <v>12</v>
      </c>
      <c r="D141" s="18">
        <v>19.3</v>
      </c>
      <c r="E141" s="10">
        <v>3231</v>
      </c>
      <c r="F141" s="9" t="s">
        <v>34</v>
      </c>
      <c r="G141" s="27" t="s">
        <v>14</v>
      </c>
    </row>
    <row r="142" spans="1:7" ht="27" customHeight="1" thickBot="1" x14ac:dyDescent="0.3">
      <c r="A142" s="21" t="s">
        <v>15</v>
      </c>
      <c r="B142" s="22"/>
      <c r="C142" s="23"/>
      <c r="D142" s="24">
        <f>SUM(D141:D141)</f>
        <v>19.3</v>
      </c>
      <c r="E142" s="23"/>
      <c r="F142" s="25"/>
      <c r="G142" s="26"/>
    </row>
    <row r="143" spans="1:7" ht="27" customHeight="1" x14ac:dyDescent="0.25">
      <c r="A143" s="35" t="s">
        <v>176</v>
      </c>
      <c r="B143" s="36" t="s">
        <v>177</v>
      </c>
      <c r="C143" s="37" t="s">
        <v>12</v>
      </c>
      <c r="D143" s="38">
        <f>17.9+2.45</f>
        <v>20.349999999999998</v>
      </c>
      <c r="E143" s="37">
        <v>3222</v>
      </c>
      <c r="F143" s="39" t="s">
        <v>28</v>
      </c>
      <c r="G143" s="28" t="s">
        <v>14</v>
      </c>
    </row>
    <row r="144" spans="1:7" ht="27" customHeight="1" x14ac:dyDescent="0.25">
      <c r="A144" s="35" t="s">
        <v>178</v>
      </c>
      <c r="B144" s="36" t="s">
        <v>179</v>
      </c>
      <c r="C144" s="37" t="s">
        <v>12</v>
      </c>
      <c r="D144" s="38">
        <v>30</v>
      </c>
      <c r="E144" s="37">
        <v>3211</v>
      </c>
      <c r="F144" s="39" t="s">
        <v>169</v>
      </c>
      <c r="G144" s="28" t="s">
        <v>14</v>
      </c>
    </row>
    <row r="145" spans="1:7" ht="27" customHeight="1" x14ac:dyDescent="0.25">
      <c r="A145" s="35" t="s">
        <v>180</v>
      </c>
      <c r="B145" s="36" t="s">
        <v>116</v>
      </c>
      <c r="C145" s="37" t="s">
        <v>12</v>
      </c>
      <c r="D145" s="38">
        <v>7.28</v>
      </c>
      <c r="E145" s="37">
        <v>3221</v>
      </c>
      <c r="F145" s="39" t="s">
        <v>83</v>
      </c>
      <c r="G145" s="28" t="s">
        <v>14</v>
      </c>
    </row>
    <row r="146" spans="1:7" ht="27" customHeight="1" x14ac:dyDescent="0.25">
      <c r="A146" s="35" t="s">
        <v>181</v>
      </c>
      <c r="B146" s="36" t="s">
        <v>182</v>
      </c>
      <c r="C146" s="37" t="s">
        <v>12</v>
      </c>
      <c r="D146" s="38">
        <f>21+12.5</f>
        <v>33.5</v>
      </c>
      <c r="E146" s="37">
        <v>3221</v>
      </c>
      <c r="F146" s="39" t="s">
        <v>83</v>
      </c>
      <c r="G146" s="28" t="s">
        <v>14</v>
      </c>
    </row>
    <row r="147" spans="1:7" ht="27" customHeight="1" x14ac:dyDescent="0.25">
      <c r="A147" s="35" t="s">
        <v>183</v>
      </c>
      <c r="B147" s="36" t="s">
        <v>184</v>
      </c>
      <c r="C147" s="37" t="s">
        <v>12</v>
      </c>
      <c r="D147" s="38">
        <v>41.77</v>
      </c>
      <c r="E147" s="37">
        <v>3221</v>
      </c>
      <c r="F147" s="39" t="s">
        <v>83</v>
      </c>
      <c r="G147" s="28" t="s">
        <v>14</v>
      </c>
    </row>
    <row r="148" spans="1:7" ht="27" customHeight="1" x14ac:dyDescent="0.25">
      <c r="A148" s="35" t="s">
        <v>185</v>
      </c>
      <c r="B148" s="36" t="s">
        <v>186</v>
      </c>
      <c r="C148" s="37" t="s">
        <v>219</v>
      </c>
      <c r="D148" s="38">
        <v>18</v>
      </c>
      <c r="E148" s="37">
        <v>3221</v>
      </c>
      <c r="F148" s="39" t="s">
        <v>83</v>
      </c>
      <c r="G148" s="28" t="s">
        <v>14</v>
      </c>
    </row>
    <row r="149" spans="1:7" ht="27" customHeight="1" x14ac:dyDescent="0.25">
      <c r="A149" s="35" t="s">
        <v>187</v>
      </c>
      <c r="B149" s="36" t="s">
        <v>188</v>
      </c>
      <c r="C149" s="37" t="s">
        <v>189</v>
      </c>
      <c r="D149" s="38">
        <v>6.1</v>
      </c>
      <c r="E149" s="37">
        <v>3224</v>
      </c>
      <c r="F149" s="39" t="s">
        <v>206</v>
      </c>
      <c r="G149" s="28" t="s">
        <v>14</v>
      </c>
    </row>
    <row r="150" spans="1:7" ht="27" customHeight="1" x14ac:dyDescent="0.25">
      <c r="A150" s="35" t="s">
        <v>190</v>
      </c>
      <c r="B150" s="36" t="s">
        <v>191</v>
      </c>
      <c r="C150" s="37" t="s">
        <v>12</v>
      </c>
      <c r="D150" s="38">
        <f>59.9+10.5</f>
        <v>70.400000000000006</v>
      </c>
      <c r="E150" s="37">
        <v>3224</v>
      </c>
      <c r="F150" s="39" t="s">
        <v>206</v>
      </c>
      <c r="G150" s="28" t="s">
        <v>14</v>
      </c>
    </row>
    <row r="151" spans="1:7" ht="27" customHeight="1" x14ac:dyDescent="0.25">
      <c r="A151" s="35" t="s">
        <v>192</v>
      </c>
      <c r="B151" s="36" t="s">
        <v>193</v>
      </c>
      <c r="C151" s="37" t="s">
        <v>12</v>
      </c>
      <c r="D151" s="38">
        <v>16.3</v>
      </c>
      <c r="E151" s="37">
        <v>3293</v>
      </c>
      <c r="F151" s="39" t="s">
        <v>194</v>
      </c>
      <c r="G151" s="28" t="s">
        <v>14</v>
      </c>
    </row>
    <row r="152" spans="1:7" ht="27" customHeight="1" x14ac:dyDescent="0.25">
      <c r="A152" s="35" t="s">
        <v>195</v>
      </c>
      <c r="B152" s="36" t="s">
        <v>196</v>
      </c>
      <c r="C152" s="37" t="s">
        <v>12</v>
      </c>
      <c r="D152" s="38">
        <v>94.09</v>
      </c>
      <c r="E152" s="37">
        <v>3224</v>
      </c>
      <c r="F152" s="39" t="s">
        <v>206</v>
      </c>
      <c r="G152" s="28" t="s">
        <v>14</v>
      </c>
    </row>
    <row r="153" spans="1:7" ht="27" customHeight="1" x14ac:dyDescent="0.25">
      <c r="A153" s="35" t="s">
        <v>197</v>
      </c>
      <c r="B153" s="36" t="s">
        <v>198</v>
      </c>
      <c r="C153" s="37" t="s">
        <v>12</v>
      </c>
      <c r="D153" s="38">
        <v>69.95</v>
      </c>
      <c r="E153" s="37">
        <v>3227</v>
      </c>
      <c r="F153" s="39" t="s">
        <v>207</v>
      </c>
      <c r="G153" s="28" t="s">
        <v>14</v>
      </c>
    </row>
    <row r="154" spans="1:7" ht="27" customHeight="1" x14ac:dyDescent="0.25">
      <c r="A154" s="35" t="s">
        <v>199</v>
      </c>
      <c r="B154" s="36" t="s">
        <v>200</v>
      </c>
      <c r="C154" s="37" t="s">
        <v>12</v>
      </c>
      <c r="D154" s="38">
        <v>61.1</v>
      </c>
      <c r="E154" s="37">
        <v>3227</v>
      </c>
      <c r="F154" s="39" t="s">
        <v>207</v>
      </c>
      <c r="G154" s="28" t="s">
        <v>14</v>
      </c>
    </row>
    <row r="155" spans="1:7" ht="27" customHeight="1" x14ac:dyDescent="0.25">
      <c r="A155" s="35" t="s">
        <v>201</v>
      </c>
      <c r="B155" s="36">
        <v>80572192786</v>
      </c>
      <c r="C155" s="37" t="s">
        <v>12</v>
      </c>
      <c r="D155" s="38">
        <v>3.1</v>
      </c>
      <c r="E155" s="37">
        <v>3211</v>
      </c>
      <c r="F155" s="39" t="s">
        <v>169</v>
      </c>
      <c r="G155" s="28" t="s">
        <v>14</v>
      </c>
    </row>
    <row r="156" spans="1:7" ht="27" customHeight="1" x14ac:dyDescent="0.25">
      <c r="A156" s="35" t="s">
        <v>202</v>
      </c>
      <c r="B156" s="36" t="s">
        <v>203</v>
      </c>
      <c r="C156" s="37" t="s">
        <v>12</v>
      </c>
      <c r="D156" s="38">
        <v>53.33</v>
      </c>
      <c r="E156" s="37">
        <v>3221</v>
      </c>
      <c r="F156" s="39" t="s">
        <v>83</v>
      </c>
      <c r="G156" s="28" t="s">
        <v>14</v>
      </c>
    </row>
    <row r="157" spans="1:7" ht="27" customHeight="1" x14ac:dyDescent="0.25">
      <c r="A157" s="35" t="s">
        <v>204</v>
      </c>
      <c r="B157" s="36" t="s">
        <v>205</v>
      </c>
      <c r="C157" s="37" t="s">
        <v>12</v>
      </c>
      <c r="D157" s="38">
        <f>28.14+19.19+14.23</f>
        <v>61.56</v>
      </c>
      <c r="E157" s="37">
        <v>3221</v>
      </c>
      <c r="F157" s="39" t="s">
        <v>83</v>
      </c>
      <c r="G157" s="28" t="s">
        <v>14</v>
      </c>
    </row>
    <row r="158" spans="1:7" ht="27" customHeight="1" x14ac:dyDescent="0.25">
      <c r="A158" s="35"/>
      <c r="B158" s="36"/>
      <c r="C158" s="37"/>
      <c r="D158" s="38"/>
      <c r="E158" s="37"/>
      <c r="F158" s="39"/>
      <c r="G158" s="28"/>
    </row>
    <row r="159" spans="1:7" ht="27" customHeight="1" x14ac:dyDescent="0.25">
      <c r="A159" s="35"/>
      <c r="B159" s="36"/>
      <c r="C159" s="37"/>
      <c r="D159" s="38">
        <f>6200+22171.83</f>
        <v>28371.83</v>
      </c>
      <c r="E159" s="37">
        <v>3121</v>
      </c>
      <c r="F159" s="39" t="s">
        <v>175</v>
      </c>
      <c r="G159" s="28" t="s">
        <v>210</v>
      </c>
    </row>
    <row r="160" spans="1:7" ht="27" customHeight="1" x14ac:dyDescent="0.25">
      <c r="A160" s="35"/>
      <c r="B160" s="36"/>
      <c r="C160" s="37"/>
      <c r="D160" s="38">
        <f>27972.48+13799.34+99184.97+35.66+11.89+5.15+29.59+14.69+44.06+4.33+43.33+187.35</f>
        <v>141332.84</v>
      </c>
      <c r="E160" s="37">
        <v>3111</v>
      </c>
      <c r="F160" s="39" t="s">
        <v>168</v>
      </c>
      <c r="G160" s="28" t="s">
        <v>210</v>
      </c>
    </row>
    <row r="161" spans="1:7" ht="27" customHeight="1" x14ac:dyDescent="0.25">
      <c r="A161" s="35"/>
      <c r="B161" s="36"/>
      <c r="C161" s="37"/>
      <c r="D161" s="38">
        <f>23284.68+39.22+48.48</f>
        <v>23372.38</v>
      </c>
      <c r="E161" s="37">
        <v>3132</v>
      </c>
      <c r="F161" s="39" t="s">
        <v>174</v>
      </c>
      <c r="G161" s="28" t="s">
        <v>210</v>
      </c>
    </row>
    <row r="162" spans="1:7" ht="27" customHeight="1" x14ac:dyDescent="0.25">
      <c r="A162" s="35"/>
      <c r="B162" s="36"/>
      <c r="C162" s="37"/>
      <c r="D162" s="38">
        <f>3588.37+155.4</f>
        <v>3743.77</v>
      </c>
      <c r="E162" s="37">
        <v>3212</v>
      </c>
      <c r="F162" s="39" t="s">
        <v>208</v>
      </c>
      <c r="G162" s="28" t="s">
        <v>210</v>
      </c>
    </row>
    <row r="163" spans="1:7" ht="27" customHeight="1" x14ac:dyDescent="0.25">
      <c r="A163" s="35"/>
      <c r="B163" s="36"/>
      <c r="C163" s="37"/>
      <c r="D163" s="38">
        <v>336</v>
      </c>
      <c r="E163" s="37">
        <v>3295</v>
      </c>
      <c r="F163" s="39" t="s">
        <v>209</v>
      </c>
      <c r="G163" s="28" t="s">
        <v>210</v>
      </c>
    </row>
    <row r="164" spans="1:7" ht="27" customHeight="1" x14ac:dyDescent="0.25">
      <c r="A164" s="35"/>
      <c r="B164" s="36"/>
      <c r="C164" s="37"/>
      <c r="D164" s="38"/>
      <c r="E164" s="37"/>
      <c r="F164" s="39"/>
      <c r="G164" s="28"/>
    </row>
    <row r="165" spans="1:7" x14ac:dyDescent="0.25">
      <c r="A165" s="9"/>
      <c r="B165" s="14"/>
      <c r="C165" s="10"/>
      <c r="D165" s="18">
        <f>1081.48+6451.79+8806.29+1946.41+4131.28</f>
        <v>22417.25</v>
      </c>
      <c r="E165" s="10">
        <v>3111</v>
      </c>
      <c r="F165" s="9" t="s">
        <v>168</v>
      </c>
      <c r="G165" s="28" t="s">
        <v>14</v>
      </c>
    </row>
    <row r="166" spans="1:7" x14ac:dyDescent="0.25">
      <c r="A166" s="9"/>
      <c r="B166" s="14"/>
      <c r="C166" s="10"/>
      <c r="D166" s="18">
        <f>228.7+1370.03+2100.14</f>
        <v>3698.87</v>
      </c>
      <c r="E166" s="10">
        <v>3132</v>
      </c>
      <c r="F166" s="9" t="s">
        <v>174</v>
      </c>
      <c r="G166" s="28" t="s">
        <v>14</v>
      </c>
    </row>
    <row r="167" spans="1:7" x14ac:dyDescent="0.25">
      <c r="A167" s="9"/>
      <c r="B167" s="14"/>
      <c r="C167" s="10"/>
      <c r="D167" s="18">
        <f>2200+3600+3900</f>
        <v>9700</v>
      </c>
      <c r="E167" s="10">
        <v>3121</v>
      </c>
      <c r="F167" s="9" t="s">
        <v>175</v>
      </c>
      <c r="G167" s="28" t="s">
        <v>14</v>
      </c>
    </row>
    <row r="168" spans="1:7" x14ac:dyDescent="0.25">
      <c r="A168" s="9"/>
      <c r="B168" s="14"/>
      <c r="C168" s="10"/>
      <c r="D168" s="18">
        <v>269.99</v>
      </c>
      <c r="E168" s="10">
        <v>3211</v>
      </c>
      <c r="F168" s="9" t="s">
        <v>169</v>
      </c>
      <c r="G168" s="28" t="s">
        <v>14</v>
      </c>
    </row>
    <row r="169" spans="1:7" x14ac:dyDescent="0.25">
      <c r="A169" s="9"/>
      <c r="B169" s="14"/>
      <c r="C169" s="10"/>
      <c r="D169" s="18">
        <f>36.66+419.98+470.99</f>
        <v>927.63</v>
      </c>
      <c r="E169" s="10">
        <v>3212</v>
      </c>
      <c r="F169" s="9" t="s">
        <v>170</v>
      </c>
      <c r="G169" s="28" t="s">
        <v>14</v>
      </c>
    </row>
    <row r="170" spans="1:7" x14ac:dyDescent="0.25">
      <c r="A170" s="9"/>
      <c r="B170" s="14"/>
      <c r="C170" s="10"/>
      <c r="D170" s="18">
        <v>137.9</v>
      </c>
      <c r="E170" s="10">
        <v>3214</v>
      </c>
      <c r="F170" s="9" t="s">
        <v>171</v>
      </c>
      <c r="G170" s="28" t="s">
        <v>14</v>
      </c>
    </row>
    <row r="171" spans="1:7" x14ac:dyDescent="0.25">
      <c r="A171" s="9"/>
      <c r="B171" s="14"/>
      <c r="C171" s="10"/>
      <c r="D171" s="18">
        <v>316.2</v>
      </c>
      <c r="E171" s="10">
        <v>3237</v>
      </c>
      <c r="F171" s="9" t="s">
        <v>104</v>
      </c>
      <c r="G171" s="28" t="s">
        <v>14</v>
      </c>
    </row>
    <row r="172" spans="1:7" x14ac:dyDescent="0.25">
      <c r="A172" s="9"/>
      <c r="B172" s="14"/>
      <c r="C172" s="10"/>
      <c r="D172" s="18">
        <v>311.27999999999997</v>
      </c>
      <c r="E172" s="10">
        <v>3291</v>
      </c>
      <c r="F172" s="9" t="s">
        <v>172</v>
      </c>
      <c r="G172" s="28" t="s">
        <v>14</v>
      </c>
    </row>
    <row r="173" spans="1:7" ht="21" customHeight="1" thickBot="1" x14ac:dyDescent="0.3">
      <c r="A173" s="21" t="s">
        <v>15</v>
      </c>
      <c r="B173" s="22"/>
      <c r="C173" s="23"/>
      <c r="D173" s="24">
        <f>SUM(D165:D172)</f>
        <v>37779.119999999988</v>
      </c>
      <c r="E173" s="23"/>
      <c r="F173" s="25"/>
      <c r="G173" s="26"/>
    </row>
    <row r="174" spans="1:7" ht="15.75" thickBot="1" x14ac:dyDescent="0.3">
      <c r="A174" s="29" t="s">
        <v>173</v>
      </c>
      <c r="B174" s="30"/>
      <c r="C174" s="31"/>
      <c r="D174" s="32">
        <f>SUM(D8,D10,D12,D14,D16,D18,D20,D22,D24,D26,D29,D31,D33,D35,D37,D39,D41,D43,D45,D47,D49,D51,D53,D56,D58,D60,D62,D64,D66,D68,D70,D72,D74,D76,D78,D80,D82,D84,D86,D88,D90,D92,D94,D96,D98,D100,D102,D104,D106,D108,D110,D112,D114,D116,D119,D121,D123,D125,D127,D129,D132,D134,D136,D138,D140,D142,D173)+D159+D160+D161+D162+D163+D143+D144+D145+D146+D147+D148+D149+D150+D151+D152+D153+D154+D155+D156+D157</f>
        <v>325176.11000000004</v>
      </c>
      <c r="E174" s="31"/>
      <c r="F174" s="33"/>
      <c r="G174" s="34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2025-01-20T13:44:13Z</dcterms:modified>
</cp:coreProperties>
</file>