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cuments\JAVNA OBJAVA O TROŠENJU SREDSTAVA\2025\"/>
    </mc:Choice>
  </mc:AlternateContent>
  <xr:revisionPtr revIDLastSave="0" documentId="13_ncr:1_{0E86D09A-DA52-4653-A00B-AA22AB5E9D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2" i="1" l="1"/>
  <c r="D115" i="1"/>
  <c r="D113" i="1"/>
  <c r="D111" i="1"/>
  <c r="D112" i="1"/>
  <c r="D106" i="1"/>
  <c r="D104" i="1"/>
  <c r="D103" i="1"/>
  <c r="D119" i="1"/>
  <c r="D117" i="1"/>
  <c r="D116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1" i="1"/>
  <c r="D69" i="1"/>
  <c r="D67" i="1"/>
  <c r="D65" i="1"/>
  <c r="D63" i="1"/>
  <c r="D61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21" i="1" l="1"/>
</calcChain>
</file>

<file path=xl/sharedStrings.xml><?xml version="1.0" encoding="utf-8"?>
<sst xmlns="http://schemas.openxmlformats.org/spreadsheetml/2006/main" count="359" uniqueCount="153">
  <si>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</si>
  <si>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</si>
  <si>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</si>
  <si>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</si>
  <si>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</si>
  <si>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</si>
  <si>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</si>
  <si>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</si>
  <si>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IVANA GRANĐE_x000D_
SOBLINEČKA 68_x000D_
SOBLINEC_x000D_
Tel: +385(1)2042008   Fax: +385(1)2020170_x000D_
OIB: 84283102588_x000D_
Mail: ivana.jelavic@skole.hr_x000D_
IBAN: HR9223600001101338072</t>
  </si>
  <si>
    <t>Isplata Sredstava Za Razdoblje: 01.10.2025 Do 31.10.2025</t>
  </si>
  <si>
    <t>PROFIL KLETT D.O.O.</t>
  </si>
  <si>
    <t>95803232921</t>
  </si>
  <si>
    <t>ZAGREB</t>
  </si>
  <si>
    <t>NAKNADE GRAĐANIMA I KUĆANSTVIMA U NARAVI</t>
  </si>
  <si>
    <t>OŠ IVANA GRANĐE</t>
  </si>
  <si>
    <t>Ukupno:</t>
  </si>
  <si>
    <t>E-PLUS</t>
  </si>
  <si>
    <t>93923226222</t>
  </si>
  <si>
    <t>DONJI STUPNIK</t>
  </si>
  <si>
    <t>UREDSKI MATERIJAL I OSTALI MATERIJALNI RASHODI</t>
  </si>
  <si>
    <t>ZAGREBAČKA BANKA</t>
  </si>
  <si>
    <t>92963223473</t>
  </si>
  <si>
    <t>BANKARSKE USLUGE I USLUGE PLATNOG PROMETA</t>
  </si>
  <si>
    <t>MEDICPRO DOO</t>
  </si>
  <si>
    <t>87488264639</t>
  </si>
  <si>
    <t>ČAKOVEC</t>
  </si>
  <si>
    <t>ŽAC-JELOVEČKI PEKARNA -KR</t>
  </si>
  <si>
    <t>87190278781</t>
  </si>
  <si>
    <t>MATERIJAL I SIROVINE</t>
  </si>
  <si>
    <t>PRESEČKI GRUPA d.o.o. za prijevoz</t>
  </si>
  <si>
    <t>85843181422</t>
  </si>
  <si>
    <t>KRAPINA</t>
  </si>
  <si>
    <t>USLUGE TELEFONA, POŠTE I PRIJEVOZA</t>
  </si>
  <si>
    <t>FINANCIJSKA AGENCIJA</t>
  </si>
  <si>
    <t>85821130368</t>
  </si>
  <si>
    <t>ZAGREBAČKI HOLDING ČISTOĆ</t>
  </si>
  <si>
    <t>85584865987-004</t>
  </si>
  <si>
    <t>KOMUNALNE USLUGE</t>
  </si>
  <si>
    <t>ZAGREBAČKI HOLDING</t>
  </si>
  <si>
    <t>85584865987</t>
  </si>
  <si>
    <t>VODOPSKRBA I ODVODNJA d.o.o.</t>
  </si>
  <si>
    <t>83416546499</t>
  </si>
  <si>
    <t>ZAGREBAČKI HOLDING ZET</t>
  </si>
  <si>
    <t>82031999604</t>
  </si>
  <si>
    <t>STAMPA D.O.O.</t>
  </si>
  <si>
    <t>81920045396</t>
  </si>
  <si>
    <t>OSTALE USLUGE</t>
  </si>
  <si>
    <t>AGRODALM D.O.O.</t>
  </si>
  <si>
    <t>80649374262</t>
  </si>
  <si>
    <t>PRIRODA GRADA ZAGREBA</t>
  </si>
  <si>
    <t>78356795960</t>
  </si>
  <si>
    <t>OSTALI NESPOMENUTI RASHODI POSLOVANJA</t>
  </si>
  <si>
    <t>KLARA - ZAGREBAČKE PEKARNE</t>
  </si>
  <si>
    <t>76842508189</t>
  </si>
  <si>
    <t>SREĆKO TOURS D.O.O.</t>
  </si>
  <si>
    <t>74454217661</t>
  </si>
  <si>
    <t>VRBOVEC</t>
  </si>
  <si>
    <t>PEVEX ZAGREB</t>
  </si>
  <si>
    <t>73660371074</t>
  </si>
  <si>
    <t>MARŠIĆ D.O.O.</t>
  </si>
  <si>
    <t>73334529004</t>
  </si>
  <si>
    <t>SESVETE</t>
  </si>
  <si>
    <t>OPTIMUS LAB D.O.O.</t>
  </si>
  <si>
    <t>71981294715</t>
  </si>
  <si>
    <t>RAČUNALNE USLUGE</t>
  </si>
  <si>
    <t>MLADEN D.O.O.</t>
  </si>
  <si>
    <t>71106835781</t>
  </si>
  <si>
    <t>TELEMACH HRVATSKA D.O.O.</t>
  </si>
  <si>
    <t>70133616033</t>
  </si>
  <si>
    <t>LIDL HRVATSKA D.O.O.</t>
  </si>
  <si>
    <t>66089976432</t>
  </si>
  <si>
    <t>VELIKA GORICA</t>
  </si>
  <si>
    <t>REPREZENTACIJA</t>
  </si>
  <si>
    <t>UDŽBENIK.HR</t>
  </si>
  <si>
    <t>64896170875</t>
  </si>
  <si>
    <t>NARODNE NOVINE</t>
  </si>
  <si>
    <t>64546066176</t>
  </si>
  <si>
    <t>GRAD ZAGREB,PROLAZNI RAČ.</t>
  </si>
  <si>
    <t>61817894937</t>
  </si>
  <si>
    <t>IGO-MAT D.O.O.</t>
  </si>
  <si>
    <t>55662000497</t>
  </si>
  <si>
    <t>BREGANA</t>
  </si>
  <si>
    <t>SPAR HRVATSKA d.o.o.</t>
  </si>
  <si>
    <t>46108893754</t>
  </si>
  <si>
    <t>BONGO FOOD I DRINKS JDOO</t>
  </si>
  <si>
    <t>45548352889</t>
  </si>
  <si>
    <t>VINDIJA D.D.</t>
  </si>
  <si>
    <t>44138062462</t>
  </si>
  <si>
    <t>VARAŽDIN</t>
  </si>
  <si>
    <t>GLAS KONCILA</t>
  </si>
  <si>
    <t>42821159693</t>
  </si>
  <si>
    <t>OPG IVICA BABOJEVIĆ</t>
  </si>
  <si>
    <t>41013704911</t>
  </si>
  <si>
    <t>SAMOBOR</t>
  </si>
  <si>
    <t>KRŠĆANSKA SADAŠNJOST</t>
  </si>
  <si>
    <t>3931064</t>
  </si>
  <si>
    <t>-</t>
  </si>
  <si>
    <t>ŠKOLSKA KNJIGA ZAGREB</t>
  </si>
  <si>
    <t>38967655335</t>
  </si>
  <si>
    <t>OPG CVETIĆ MARIJANA</t>
  </si>
  <si>
    <t>36033938448</t>
  </si>
  <si>
    <t>JASTREBARSKO</t>
  </si>
  <si>
    <t>NASTAVNI ZAVOD ZA JAVNO ZDRAVSTVO DR.ANDRIJA ŠTAMPAR</t>
  </si>
  <si>
    <t>33392005961</t>
  </si>
  <si>
    <t>ZDRAVSTVENE I VETERINARSKE USLUGE</t>
  </si>
  <si>
    <t>MARODI D.O.O.</t>
  </si>
  <si>
    <t>28972867079</t>
  </si>
  <si>
    <t>NEDELIŠĆE</t>
  </si>
  <si>
    <t>PODRAVKA DD</t>
  </si>
  <si>
    <t>18928523252</t>
  </si>
  <si>
    <t>KOPRIVNICA</t>
  </si>
  <si>
    <t>OPG IVAN VESELIĆ</t>
  </si>
  <si>
    <t>12214924795</t>
  </si>
  <si>
    <t>NOVO SELO PALANJEČKO</t>
  </si>
  <si>
    <t>ALKA SCRIPT</t>
  </si>
  <si>
    <t>1</t>
  </si>
  <si>
    <t>ELEMENT</t>
  </si>
  <si>
    <t>HEP ELEKTRA d.o.o.</t>
  </si>
  <si>
    <t>ENERGIJA</t>
  </si>
  <si>
    <t>AKD ZAŠTITA D.O.O.</t>
  </si>
  <si>
    <t>09253797076</t>
  </si>
  <si>
    <t>LJEKARNA SESVTESKI KRALJEVEC</t>
  </si>
  <si>
    <t>07406857929</t>
  </si>
  <si>
    <t>ALFA</t>
  </si>
  <si>
    <t>07189160632</t>
  </si>
  <si>
    <t>LEDO PLUS D.O.O.</t>
  </si>
  <si>
    <t>07179054100</t>
  </si>
  <si>
    <t>ZVIBOR D.O.O.</t>
  </si>
  <si>
    <t>03454358063</t>
  </si>
  <si>
    <t>PLAĆE ZA REDOVAN RAD</t>
  </si>
  <si>
    <t>SLUŽBENA PUTOVANJA</t>
  </si>
  <si>
    <t>NAKNADE ZA PRIJEVOZ, ZA RAD NA TERENU I ODVOJENI ŽIVOT</t>
  </si>
  <si>
    <t>OSTALE NAKNADE TROŠKOVA ZAPOSLENICIMA</t>
  </si>
  <si>
    <t>Sveukupno:</t>
  </si>
  <si>
    <t>DOPRINOSI ZA OBVEZNO ZDRAVSTVENO OSIGURANJE</t>
  </si>
  <si>
    <t>PAPYRUS DOO</t>
  </si>
  <si>
    <t>90723880314</t>
  </si>
  <si>
    <t>DINOP</t>
  </si>
  <si>
    <t>00042324329</t>
  </si>
  <si>
    <t>SMILE</t>
  </si>
  <si>
    <t>31402343910</t>
  </si>
  <si>
    <t>BMD STIL DOO</t>
  </si>
  <si>
    <t>96086822394</t>
  </si>
  <si>
    <t>BEDENICA</t>
  </si>
  <si>
    <t>NTL DOO</t>
  </si>
  <si>
    <t>78344221376</t>
  </si>
  <si>
    <t>PEVEX DD</t>
  </si>
  <si>
    <t xml:space="preserve">TEDI </t>
  </si>
  <si>
    <t>JYSK DOO</t>
  </si>
  <si>
    <t>64729046835</t>
  </si>
  <si>
    <t>MATERIJAL ZA TEKUĆE I INVESTICIJSKO ODRŽAVANJE</t>
  </si>
  <si>
    <t>PRISTOJBE I NAKNADE</t>
  </si>
  <si>
    <t>MINISTARSTVO ZNANOSTI, OBRAZOVANJA I MLADIH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</si>
</sst>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1" fillId="0" borderId="10" xfId="0" applyFont="1" applyBorder="1" applyAlignment="1">
      <alignment horizontal="left" vertical="top"/>
    </xf>
    <xf numFmtId="164" fontId="1" fillId="0" borderId="8" xfId="0" applyNumberFormat="1" applyFont="1" applyBorder="1" applyAlignment="1">
      <alignment horizontal="right" vertical="top"/>
    </xf>
    <xf numFmtId="0" fontId="0" fillId="0" borderId="11" xfId="0" applyBorder="1" applyAlignment="1">
      <alignment horizontal="left" vertical="center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1" fillId="0" borderId="14" xfId="0" applyFont="1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7"/>
  <sheetViews>
    <sheetView tabSelected="1" topLeftCell="A101" zoomScaleNormal="100" workbookViewId="0">
      <selection activeCell="E124" sqref="E12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21649.49</v>
      </c>
      <c r="E7" s="10">
        <v>3722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21649.49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25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82.75</v>
      </c>
      <c r="E11" s="10">
        <v>3431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82.75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100.82</v>
      </c>
      <c r="E13" s="10">
        <v>3221</v>
      </c>
      <c r="F13" s="9" t="s">
        <v>19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100.82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1505.95</v>
      </c>
      <c r="E15" s="10">
        <v>3222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1505.95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500</v>
      </c>
      <c r="E17" s="10">
        <v>3231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500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12</v>
      </c>
      <c r="D19" s="18">
        <v>9.9600000000000009</v>
      </c>
      <c r="E19" s="10">
        <v>3431</v>
      </c>
      <c r="F19" s="9" t="s">
        <v>22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9.9600000000000009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12</v>
      </c>
      <c r="D21" s="18">
        <v>623.14</v>
      </c>
      <c r="E21" s="10">
        <v>3234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623.14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12</v>
      </c>
      <c r="D23" s="18">
        <v>18.7</v>
      </c>
      <c r="E23" s="10">
        <v>3234</v>
      </c>
      <c r="F23" s="9" t="s">
        <v>37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18.7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12</v>
      </c>
      <c r="D25" s="18">
        <v>649.05999999999995</v>
      </c>
      <c r="E25" s="10">
        <v>3234</v>
      </c>
      <c r="F25" s="9" t="s">
        <v>37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649.05999999999995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12</v>
      </c>
      <c r="D27" s="18">
        <v>2039.44</v>
      </c>
      <c r="E27" s="10">
        <v>3231</v>
      </c>
      <c r="F27" s="9" t="s">
        <v>32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2039.44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12</v>
      </c>
      <c r="D29" s="18">
        <v>203.41</v>
      </c>
      <c r="E29" s="10">
        <v>3239</v>
      </c>
      <c r="F29" s="9" t="s">
        <v>46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203.41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12</v>
      </c>
      <c r="D31" s="18">
        <v>960.4</v>
      </c>
      <c r="E31" s="10">
        <v>3222</v>
      </c>
      <c r="F31" s="9" t="s">
        <v>28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960.4</v>
      </c>
      <c r="E32" s="23"/>
      <c r="F32" s="25"/>
      <c r="G32" s="26"/>
    </row>
    <row r="33" spans="1:7" x14ac:dyDescent="0.25">
      <c r="A33" s="9" t="s">
        <v>49</v>
      </c>
      <c r="B33" s="14" t="s">
        <v>50</v>
      </c>
      <c r="C33" s="10" t="s">
        <v>12</v>
      </c>
      <c r="D33" s="18">
        <v>378</v>
      </c>
      <c r="E33" s="10">
        <v>3299</v>
      </c>
      <c r="F33" s="9" t="s">
        <v>51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378</v>
      </c>
      <c r="E34" s="23"/>
      <c r="F34" s="25"/>
      <c r="G34" s="26"/>
    </row>
    <row r="35" spans="1:7" x14ac:dyDescent="0.25">
      <c r="A35" s="9" t="s">
        <v>52</v>
      </c>
      <c r="B35" s="14" t="s">
        <v>53</v>
      </c>
      <c r="C35" s="10" t="s">
        <v>12</v>
      </c>
      <c r="D35" s="18">
        <v>4679.8500000000004</v>
      </c>
      <c r="E35" s="10">
        <v>3222</v>
      </c>
      <c r="F35" s="9" t="s">
        <v>28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4679.8500000000004</v>
      </c>
      <c r="E36" s="23"/>
      <c r="F36" s="25"/>
      <c r="G36" s="26"/>
    </row>
    <row r="37" spans="1:7" x14ac:dyDescent="0.25">
      <c r="A37" s="9" t="s">
        <v>54</v>
      </c>
      <c r="B37" s="14" t="s">
        <v>55</v>
      </c>
      <c r="C37" s="10" t="s">
        <v>56</v>
      </c>
      <c r="D37" s="18">
        <v>924</v>
      </c>
      <c r="E37" s="10">
        <v>3231</v>
      </c>
      <c r="F37" s="9" t="s">
        <v>32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924</v>
      </c>
      <c r="E38" s="23"/>
      <c r="F38" s="25"/>
      <c r="G38" s="26"/>
    </row>
    <row r="39" spans="1:7" x14ac:dyDescent="0.25">
      <c r="A39" s="9" t="s">
        <v>57</v>
      </c>
      <c r="B39" s="14" t="s">
        <v>58</v>
      </c>
      <c r="C39" s="10" t="s">
        <v>12</v>
      </c>
      <c r="D39" s="18">
        <v>273.35000000000002</v>
      </c>
      <c r="E39" s="10">
        <v>3221</v>
      </c>
      <c r="F39" s="9" t="s">
        <v>19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273.35000000000002</v>
      </c>
      <c r="E40" s="23"/>
      <c r="F40" s="25"/>
      <c r="G40" s="26"/>
    </row>
    <row r="41" spans="1:7" x14ac:dyDescent="0.25">
      <c r="A41" s="9" t="s">
        <v>59</v>
      </c>
      <c r="B41" s="14" t="s">
        <v>60</v>
      </c>
      <c r="C41" s="10" t="s">
        <v>61</v>
      </c>
      <c r="D41" s="18">
        <v>121</v>
      </c>
      <c r="E41" s="10">
        <v>3221</v>
      </c>
      <c r="F41" s="9" t="s">
        <v>19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121</v>
      </c>
      <c r="E42" s="23"/>
      <c r="F42" s="25"/>
      <c r="G42" s="26"/>
    </row>
    <row r="43" spans="1:7" x14ac:dyDescent="0.25">
      <c r="A43" s="9" t="s">
        <v>62</v>
      </c>
      <c r="B43" s="14" t="s">
        <v>63</v>
      </c>
      <c r="C43" s="10" t="s">
        <v>25</v>
      </c>
      <c r="D43" s="18">
        <v>82.5</v>
      </c>
      <c r="E43" s="10">
        <v>3238</v>
      </c>
      <c r="F43" s="9" t="s">
        <v>64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82.5</v>
      </c>
      <c r="E44" s="23"/>
      <c r="F44" s="25"/>
      <c r="G44" s="26"/>
    </row>
    <row r="45" spans="1:7" x14ac:dyDescent="0.25">
      <c r="A45" s="9" t="s">
        <v>65</v>
      </c>
      <c r="B45" s="14" t="s">
        <v>66</v>
      </c>
      <c r="C45" s="10" t="s">
        <v>12</v>
      </c>
      <c r="D45" s="18">
        <v>1373.21</v>
      </c>
      <c r="E45" s="10">
        <v>3222</v>
      </c>
      <c r="F45" s="9" t="s">
        <v>28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1373.21</v>
      </c>
      <c r="E46" s="23"/>
      <c r="F46" s="25"/>
      <c r="G46" s="26"/>
    </row>
    <row r="47" spans="1:7" x14ac:dyDescent="0.25">
      <c r="A47" s="9" t="s">
        <v>67</v>
      </c>
      <c r="B47" s="14" t="s">
        <v>68</v>
      </c>
      <c r="C47" s="10" t="s">
        <v>12</v>
      </c>
      <c r="D47" s="18">
        <v>109.18</v>
      </c>
      <c r="E47" s="10">
        <v>3231</v>
      </c>
      <c r="F47" s="9" t="s">
        <v>32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109.18</v>
      </c>
      <c r="E48" s="23"/>
      <c r="F48" s="25"/>
      <c r="G48" s="26"/>
    </row>
    <row r="49" spans="1:7" x14ac:dyDescent="0.25">
      <c r="A49" s="9" t="s">
        <v>69</v>
      </c>
      <c r="B49" s="14" t="s">
        <v>70</v>
      </c>
      <c r="C49" s="10" t="s">
        <v>71</v>
      </c>
      <c r="D49" s="18">
        <v>21.46</v>
      </c>
      <c r="E49" s="10">
        <v>3293</v>
      </c>
      <c r="F49" s="9" t="s">
        <v>72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21.46</v>
      </c>
      <c r="E50" s="23"/>
      <c r="F50" s="25"/>
      <c r="G50" s="26"/>
    </row>
    <row r="51" spans="1:7" x14ac:dyDescent="0.25">
      <c r="A51" s="9" t="s">
        <v>73</v>
      </c>
      <c r="B51" s="14" t="s">
        <v>74</v>
      </c>
      <c r="C51" s="10" t="s">
        <v>12</v>
      </c>
      <c r="D51" s="18">
        <v>2529.0700000000002</v>
      </c>
      <c r="E51" s="10">
        <v>3722</v>
      </c>
      <c r="F51" s="9" t="s">
        <v>13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2529.0700000000002</v>
      </c>
      <c r="E52" s="23"/>
      <c r="F52" s="25"/>
      <c r="G52" s="26"/>
    </row>
    <row r="53" spans="1:7" x14ac:dyDescent="0.25">
      <c r="A53" s="9" t="s">
        <v>75</v>
      </c>
      <c r="B53" s="14" t="s">
        <v>76</v>
      </c>
      <c r="C53" s="10" t="s">
        <v>12</v>
      </c>
      <c r="D53" s="18">
        <v>368.93</v>
      </c>
      <c r="E53" s="10">
        <v>3221</v>
      </c>
      <c r="F53" s="9" t="s">
        <v>19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368.93</v>
      </c>
      <c r="E54" s="23"/>
      <c r="F54" s="25"/>
      <c r="G54" s="26"/>
    </row>
    <row r="55" spans="1:7" x14ac:dyDescent="0.25">
      <c r="A55" s="9" t="s">
        <v>77</v>
      </c>
      <c r="B55" s="14" t="s">
        <v>78</v>
      </c>
      <c r="C55" s="10" t="s">
        <v>12</v>
      </c>
      <c r="D55" s="18">
        <v>55.93</v>
      </c>
      <c r="E55" s="10">
        <v>3234</v>
      </c>
      <c r="F55" s="9" t="s">
        <v>37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55.93</v>
      </c>
      <c r="E56" s="23"/>
      <c r="F56" s="25"/>
      <c r="G56" s="26"/>
    </row>
    <row r="57" spans="1:7" x14ac:dyDescent="0.25">
      <c r="A57" s="9" t="s">
        <v>79</v>
      </c>
      <c r="B57" s="14" t="s">
        <v>80</v>
      </c>
      <c r="C57" s="10" t="s">
        <v>81</v>
      </c>
      <c r="D57" s="18">
        <v>572.05999999999995</v>
      </c>
      <c r="E57" s="10">
        <v>3222</v>
      </c>
      <c r="F57" s="9" t="s">
        <v>28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572.05999999999995</v>
      </c>
      <c r="E58" s="23"/>
      <c r="F58" s="25"/>
      <c r="G58" s="26"/>
    </row>
    <row r="59" spans="1:7" x14ac:dyDescent="0.25">
      <c r="A59" s="9" t="s">
        <v>82</v>
      </c>
      <c r="B59" s="14" t="s">
        <v>83</v>
      </c>
      <c r="C59" s="10" t="s">
        <v>12</v>
      </c>
      <c r="D59" s="18">
        <v>5.99</v>
      </c>
      <c r="E59" s="10">
        <v>3221</v>
      </c>
      <c r="F59" s="9" t="s">
        <v>19</v>
      </c>
      <c r="G59" s="27" t="s">
        <v>14</v>
      </c>
    </row>
    <row r="60" spans="1:7" x14ac:dyDescent="0.25">
      <c r="A60" s="9"/>
      <c r="B60" s="14"/>
      <c r="C60" s="10"/>
      <c r="D60" s="18">
        <v>25.71</v>
      </c>
      <c r="E60" s="10">
        <v>3222</v>
      </c>
      <c r="F60" s="9" t="s">
        <v>28</v>
      </c>
      <c r="G60" s="28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SUM(D59:D60)</f>
        <v>31.700000000000003</v>
      </c>
      <c r="E61" s="23"/>
      <c r="F61" s="25"/>
      <c r="G61" s="26"/>
    </row>
    <row r="62" spans="1:7" x14ac:dyDescent="0.25">
      <c r="A62" s="9" t="s">
        <v>84</v>
      </c>
      <c r="B62" s="14" t="s">
        <v>85</v>
      </c>
      <c r="C62" s="10" t="s">
        <v>12</v>
      </c>
      <c r="D62" s="18">
        <v>2384.7399999999998</v>
      </c>
      <c r="E62" s="10">
        <v>3222</v>
      </c>
      <c r="F62" s="9" t="s">
        <v>28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2384.7399999999998</v>
      </c>
      <c r="E63" s="23"/>
      <c r="F63" s="25"/>
      <c r="G63" s="26"/>
    </row>
    <row r="64" spans="1:7" x14ac:dyDescent="0.25">
      <c r="A64" s="9" t="s">
        <v>86</v>
      </c>
      <c r="B64" s="14" t="s">
        <v>87</v>
      </c>
      <c r="C64" s="10" t="s">
        <v>88</v>
      </c>
      <c r="D64" s="18">
        <v>1862.07</v>
      </c>
      <c r="E64" s="10">
        <v>3222</v>
      </c>
      <c r="F64" s="9" t="s">
        <v>28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1862.07</v>
      </c>
      <c r="E65" s="23"/>
      <c r="F65" s="25"/>
      <c r="G65" s="26"/>
    </row>
    <row r="66" spans="1:7" x14ac:dyDescent="0.25">
      <c r="A66" s="9" t="s">
        <v>89</v>
      </c>
      <c r="B66" s="14" t="s">
        <v>90</v>
      </c>
      <c r="C66" s="10" t="s">
        <v>12</v>
      </c>
      <c r="D66" s="18">
        <v>1112.1400000000001</v>
      </c>
      <c r="E66" s="10">
        <v>3722</v>
      </c>
      <c r="F66" s="9" t="s">
        <v>13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1112.1400000000001</v>
      </c>
      <c r="E67" s="23"/>
      <c r="F67" s="25"/>
      <c r="G67" s="26"/>
    </row>
    <row r="68" spans="1:7" x14ac:dyDescent="0.25">
      <c r="A68" s="9" t="s">
        <v>91</v>
      </c>
      <c r="B68" s="14" t="s">
        <v>92</v>
      </c>
      <c r="C68" s="10" t="s">
        <v>93</v>
      </c>
      <c r="D68" s="18">
        <v>384.96</v>
      </c>
      <c r="E68" s="10">
        <v>3222</v>
      </c>
      <c r="F68" s="9" t="s">
        <v>28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384.96</v>
      </c>
      <c r="E69" s="23"/>
      <c r="F69" s="25"/>
      <c r="G69" s="26"/>
    </row>
    <row r="70" spans="1:7" x14ac:dyDescent="0.25">
      <c r="A70" s="9" t="s">
        <v>94</v>
      </c>
      <c r="B70" s="14" t="s">
        <v>95</v>
      </c>
      <c r="C70" s="10" t="s">
        <v>96</v>
      </c>
      <c r="D70" s="18">
        <v>3484.89</v>
      </c>
      <c r="E70" s="10">
        <v>3722</v>
      </c>
      <c r="F70" s="9" t="s">
        <v>13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3484.89</v>
      </c>
      <c r="E71" s="23"/>
      <c r="F71" s="25"/>
      <c r="G71" s="26"/>
    </row>
    <row r="72" spans="1:7" x14ac:dyDescent="0.25">
      <c r="A72" s="9" t="s">
        <v>97</v>
      </c>
      <c r="B72" s="14" t="s">
        <v>98</v>
      </c>
      <c r="C72" s="10" t="s">
        <v>12</v>
      </c>
      <c r="D72" s="18">
        <v>64</v>
      </c>
      <c r="E72" s="10">
        <v>3221</v>
      </c>
      <c r="F72" s="9" t="s">
        <v>19</v>
      </c>
      <c r="G72" s="27" t="s">
        <v>14</v>
      </c>
    </row>
    <row r="73" spans="1:7" x14ac:dyDescent="0.25">
      <c r="A73" s="9"/>
      <c r="B73" s="14"/>
      <c r="C73" s="10"/>
      <c r="D73" s="18">
        <v>25776.2</v>
      </c>
      <c r="E73" s="10">
        <v>3722</v>
      </c>
      <c r="F73" s="9" t="s">
        <v>13</v>
      </c>
      <c r="G73" s="28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SUM(D72:D73)</f>
        <v>25840.2</v>
      </c>
      <c r="E74" s="23"/>
      <c r="F74" s="25"/>
      <c r="G74" s="26"/>
    </row>
    <row r="75" spans="1:7" x14ac:dyDescent="0.25">
      <c r="A75" s="9" t="s">
        <v>99</v>
      </c>
      <c r="B75" s="14" t="s">
        <v>100</v>
      </c>
      <c r="C75" s="10" t="s">
        <v>101</v>
      </c>
      <c r="D75" s="18">
        <v>109.2</v>
      </c>
      <c r="E75" s="10">
        <v>3222</v>
      </c>
      <c r="F75" s="9" t="s">
        <v>28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109.2</v>
      </c>
      <c r="E76" s="23"/>
      <c r="F76" s="25"/>
      <c r="G76" s="26"/>
    </row>
    <row r="77" spans="1:7" x14ac:dyDescent="0.25">
      <c r="A77" s="9" t="s">
        <v>102</v>
      </c>
      <c r="B77" s="14" t="s">
        <v>103</v>
      </c>
      <c r="C77" s="10" t="s">
        <v>12</v>
      </c>
      <c r="D77" s="18">
        <v>109.5</v>
      </c>
      <c r="E77" s="10">
        <v>3236</v>
      </c>
      <c r="F77" s="9" t="s">
        <v>104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109.5</v>
      </c>
      <c r="E78" s="23"/>
      <c r="F78" s="25"/>
      <c r="G78" s="26"/>
    </row>
    <row r="79" spans="1:7" x14ac:dyDescent="0.25">
      <c r="A79" s="9" t="s">
        <v>105</v>
      </c>
      <c r="B79" s="14" t="s">
        <v>106</v>
      </c>
      <c r="C79" s="10" t="s">
        <v>107</v>
      </c>
      <c r="D79" s="18">
        <v>73.23</v>
      </c>
      <c r="E79" s="10">
        <v>3222</v>
      </c>
      <c r="F79" s="9" t="s">
        <v>28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73.23</v>
      </c>
      <c r="E80" s="23"/>
      <c r="F80" s="25"/>
      <c r="G80" s="26"/>
    </row>
    <row r="81" spans="1:7" x14ac:dyDescent="0.25">
      <c r="A81" s="9" t="s">
        <v>108</v>
      </c>
      <c r="B81" s="14" t="s">
        <v>109</v>
      </c>
      <c r="C81" s="10" t="s">
        <v>110</v>
      </c>
      <c r="D81" s="18">
        <v>23.4</v>
      </c>
      <c r="E81" s="10">
        <v>3222</v>
      </c>
      <c r="F81" s="9" t="s">
        <v>28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23.4</v>
      </c>
      <c r="E82" s="23"/>
      <c r="F82" s="25"/>
      <c r="G82" s="26"/>
    </row>
    <row r="83" spans="1:7" x14ac:dyDescent="0.25">
      <c r="A83" s="9" t="s">
        <v>111</v>
      </c>
      <c r="B83" s="14" t="s">
        <v>112</v>
      </c>
      <c r="C83" s="10" t="s">
        <v>113</v>
      </c>
      <c r="D83" s="18">
        <v>110.25</v>
      </c>
      <c r="E83" s="10">
        <v>3222</v>
      </c>
      <c r="F83" s="9" t="s">
        <v>28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110.25</v>
      </c>
      <c r="E84" s="23"/>
      <c r="F84" s="25"/>
      <c r="G84" s="26"/>
    </row>
    <row r="85" spans="1:7" x14ac:dyDescent="0.25">
      <c r="A85" s="9" t="s">
        <v>114</v>
      </c>
      <c r="B85" s="14" t="s">
        <v>115</v>
      </c>
      <c r="C85" s="10" t="s">
        <v>12</v>
      </c>
      <c r="D85" s="18">
        <v>179.93</v>
      </c>
      <c r="E85" s="10">
        <v>3722</v>
      </c>
      <c r="F85" s="9" t="s">
        <v>13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179.93</v>
      </c>
      <c r="E86" s="23"/>
      <c r="F86" s="25"/>
      <c r="G86" s="26"/>
    </row>
    <row r="87" spans="1:7" x14ac:dyDescent="0.25">
      <c r="A87" s="9" t="s">
        <v>116</v>
      </c>
      <c r="B87" s="14" t="s">
        <v>115</v>
      </c>
      <c r="C87" s="10" t="s">
        <v>12</v>
      </c>
      <c r="D87" s="18">
        <v>358.34</v>
      </c>
      <c r="E87" s="10">
        <v>3722</v>
      </c>
      <c r="F87" s="9" t="s">
        <v>13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358.34</v>
      </c>
      <c r="E88" s="23"/>
      <c r="F88" s="25"/>
      <c r="G88" s="26"/>
    </row>
    <row r="89" spans="1:7" x14ac:dyDescent="0.25">
      <c r="A89" s="9" t="s">
        <v>117</v>
      </c>
      <c r="B89" s="14" t="s">
        <v>115</v>
      </c>
      <c r="C89" s="10" t="s">
        <v>12</v>
      </c>
      <c r="D89" s="18">
        <v>201.17</v>
      </c>
      <c r="E89" s="10">
        <v>3223</v>
      </c>
      <c r="F89" s="9" t="s">
        <v>118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201.17</v>
      </c>
      <c r="E90" s="23"/>
      <c r="F90" s="25"/>
      <c r="G90" s="26"/>
    </row>
    <row r="91" spans="1:7" x14ac:dyDescent="0.25">
      <c r="A91" s="9" t="s">
        <v>119</v>
      </c>
      <c r="B91" s="14" t="s">
        <v>120</v>
      </c>
      <c r="C91" s="10" t="s">
        <v>12</v>
      </c>
      <c r="D91" s="18">
        <v>110</v>
      </c>
      <c r="E91" s="10">
        <v>3239</v>
      </c>
      <c r="F91" s="9" t="s">
        <v>46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110</v>
      </c>
      <c r="E92" s="23"/>
      <c r="F92" s="25"/>
      <c r="G92" s="26"/>
    </row>
    <row r="93" spans="1:7" x14ac:dyDescent="0.25">
      <c r="A93" s="9" t="s">
        <v>121</v>
      </c>
      <c r="B93" s="14" t="s">
        <v>122</v>
      </c>
      <c r="C93" s="10" t="s">
        <v>12</v>
      </c>
      <c r="D93" s="18">
        <v>93.62</v>
      </c>
      <c r="E93" s="10">
        <v>3221</v>
      </c>
      <c r="F93" s="9" t="s">
        <v>19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93.62</v>
      </c>
      <c r="E94" s="23"/>
      <c r="F94" s="25"/>
      <c r="G94" s="26"/>
    </row>
    <row r="95" spans="1:7" x14ac:dyDescent="0.25">
      <c r="A95" s="9" t="s">
        <v>123</v>
      </c>
      <c r="B95" s="14" t="s">
        <v>124</v>
      </c>
      <c r="C95" s="10" t="s">
        <v>12</v>
      </c>
      <c r="D95" s="18">
        <v>9746.77</v>
      </c>
      <c r="E95" s="10">
        <v>3722</v>
      </c>
      <c r="F95" s="9" t="s">
        <v>13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9746.77</v>
      </c>
      <c r="E96" s="23"/>
      <c r="F96" s="25"/>
      <c r="G96" s="26"/>
    </row>
    <row r="97" spans="1:7" x14ac:dyDescent="0.25">
      <c r="A97" s="9" t="s">
        <v>125</v>
      </c>
      <c r="B97" s="14" t="s">
        <v>126</v>
      </c>
      <c r="C97" s="10" t="s">
        <v>12</v>
      </c>
      <c r="D97" s="18">
        <v>1571.63</v>
      </c>
      <c r="E97" s="10">
        <v>3222</v>
      </c>
      <c r="F97" s="9" t="s">
        <v>28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1571.63</v>
      </c>
      <c r="E98" s="23"/>
      <c r="F98" s="25"/>
      <c r="G98" s="26"/>
    </row>
    <row r="99" spans="1:7" x14ac:dyDescent="0.25">
      <c r="A99" s="9" t="s">
        <v>127</v>
      </c>
      <c r="B99" s="14" t="s">
        <v>128</v>
      </c>
      <c r="C99" s="10" t="s">
        <v>12</v>
      </c>
      <c r="D99" s="18">
        <v>851</v>
      </c>
      <c r="E99" s="10">
        <v>3221</v>
      </c>
      <c r="F99" s="9" t="s">
        <v>19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851</v>
      </c>
      <c r="E100" s="23"/>
      <c r="F100" s="25"/>
      <c r="G100" s="26"/>
    </row>
    <row r="101" spans="1:7" ht="27" customHeight="1" thickBot="1" x14ac:dyDescent="0.3">
      <c r="A101" s="40" t="s">
        <v>135</v>
      </c>
      <c r="B101" s="30" t="s">
        <v>136</v>
      </c>
      <c r="C101" s="31" t="s">
        <v>12</v>
      </c>
      <c r="D101" s="41">
        <v>19.5</v>
      </c>
      <c r="E101" s="31">
        <v>3221</v>
      </c>
      <c r="F101" s="33" t="s">
        <v>19</v>
      </c>
      <c r="G101" s="34" t="s">
        <v>14</v>
      </c>
    </row>
    <row r="102" spans="1:7" ht="27" customHeight="1" thickBot="1" x14ac:dyDescent="0.3">
      <c r="A102" s="40" t="s">
        <v>137</v>
      </c>
      <c r="B102" s="30" t="s">
        <v>138</v>
      </c>
      <c r="C102" s="31" t="s">
        <v>12</v>
      </c>
      <c r="D102" s="41">
        <v>15.07</v>
      </c>
      <c r="E102" s="31">
        <v>3224</v>
      </c>
      <c r="F102" s="33" t="s">
        <v>150</v>
      </c>
      <c r="G102" s="34" t="s">
        <v>14</v>
      </c>
    </row>
    <row r="103" spans="1:7" ht="27" customHeight="1" thickBot="1" x14ac:dyDescent="0.3">
      <c r="A103" s="40" t="s">
        <v>139</v>
      </c>
      <c r="B103" s="30" t="s">
        <v>140</v>
      </c>
      <c r="C103" s="31" t="s">
        <v>12</v>
      </c>
      <c r="D103" s="41">
        <f>210+63.5</f>
        <v>273.5</v>
      </c>
      <c r="E103" s="31">
        <v>3222</v>
      </c>
      <c r="F103" s="33" t="s">
        <v>28</v>
      </c>
      <c r="G103" s="34" t="s">
        <v>14</v>
      </c>
    </row>
    <row r="104" spans="1:7" ht="27" customHeight="1" thickBot="1" x14ac:dyDescent="0.3">
      <c r="A104" s="40" t="s">
        <v>141</v>
      </c>
      <c r="B104" s="30" t="s">
        <v>142</v>
      </c>
      <c r="C104" s="31" t="s">
        <v>143</v>
      </c>
      <c r="D104" s="41">
        <f>7.9+42.75</f>
        <v>50.65</v>
      </c>
      <c r="E104" s="31">
        <v>3224</v>
      </c>
      <c r="F104" s="33" t="s">
        <v>150</v>
      </c>
      <c r="G104" s="34" t="s">
        <v>14</v>
      </c>
    </row>
    <row r="105" spans="1:7" ht="27" customHeight="1" thickBot="1" x14ac:dyDescent="0.3">
      <c r="A105" s="40" t="s">
        <v>144</v>
      </c>
      <c r="B105" s="30" t="s">
        <v>145</v>
      </c>
      <c r="C105" s="31" t="s">
        <v>12</v>
      </c>
      <c r="D105" s="41">
        <v>10.92</v>
      </c>
      <c r="E105" s="31">
        <v>3224</v>
      </c>
      <c r="F105" s="33" t="s">
        <v>150</v>
      </c>
      <c r="G105" s="34" t="s">
        <v>14</v>
      </c>
    </row>
    <row r="106" spans="1:7" ht="27" customHeight="1" thickBot="1" x14ac:dyDescent="0.3">
      <c r="A106" s="40" t="s">
        <v>146</v>
      </c>
      <c r="B106" s="30" t="s">
        <v>58</v>
      </c>
      <c r="C106" s="31" t="s">
        <v>12</v>
      </c>
      <c r="D106" s="41">
        <f>94.8+103.94</f>
        <v>198.74</v>
      </c>
      <c r="E106" s="31">
        <v>3224</v>
      </c>
      <c r="F106" s="33" t="s">
        <v>150</v>
      </c>
      <c r="G106" s="34" t="s">
        <v>14</v>
      </c>
    </row>
    <row r="107" spans="1:7" ht="27" customHeight="1" thickBot="1" x14ac:dyDescent="0.3">
      <c r="A107" s="40" t="s">
        <v>144</v>
      </c>
      <c r="B107" s="30" t="s">
        <v>145</v>
      </c>
      <c r="C107" s="31" t="s">
        <v>12</v>
      </c>
      <c r="D107" s="41">
        <v>11.17</v>
      </c>
      <c r="E107" s="31">
        <v>3221</v>
      </c>
      <c r="F107" s="33" t="s">
        <v>19</v>
      </c>
      <c r="G107" s="34" t="s">
        <v>14</v>
      </c>
    </row>
    <row r="108" spans="1:7" ht="27" customHeight="1" thickBot="1" x14ac:dyDescent="0.3">
      <c r="A108" s="40" t="s">
        <v>147</v>
      </c>
      <c r="B108" s="30">
        <v>5614216244</v>
      </c>
      <c r="C108" s="31" t="s">
        <v>12</v>
      </c>
      <c r="D108" s="41">
        <v>8.8000000000000007</v>
      </c>
      <c r="E108" s="31">
        <v>3221</v>
      </c>
      <c r="F108" s="33" t="s">
        <v>19</v>
      </c>
      <c r="G108" s="34" t="s">
        <v>14</v>
      </c>
    </row>
    <row r="109" spans="1:7" ht="27" customHeight="1" thickBot="1" x14ac:dyDescent="0.3">
      <c r="A109" s="40" t="s">
        <v>146</v>
      </c>
      <c r="B109" s="30" t="s">
        <v>58</v>
      </c>
      <c r="C109" s="31" t="s">
        <v>12</v>
      </c>
      <c r="D109" s="41">
        <v>14.97</v>
      </c>
      <c r="E109" s="31">
        <v>3221</v>
      </c>
      <c r="F109" s="33" t="s">
        <v>19</v>
      </c>
      <c r="G109" s="34" t="s">
        <v>14</v>
      </c>
    </row>
    <row r="110" spans="1:7" ht="27" customHeight="1" thickBot="1" x14ac:dyDescent="0.3">
      <c r="A110" s="40" t="s">
        <v>148</v>
      </c>
      <c r="B110" s="30" t="s">
        <v>149</v>
      </c>
      <c r="C110" s="31" t="s">
        <v>12</v>
      </c>
      <c r="D110" s="41">
        <v>6</v>
      </c>
      <c r="E110" s="31">
        <v>3221</v>
      </c>
      <c r="F110" s="33" t="s">
        <v>19</v>
      </c>
      <c r="G110" s="34" t="s">
        <v>14</v>
      </c>
    </row>
    <row r="111" spans="1:7" ht="18" customHeight="1" x14ac:dyDescent="0.25">
      <c r="A111" s="35"/>
      <c r="B111" s="36"/>
      <c r="C111" s="37"/>
      <c r="D111" s="38">
        <f>25525.19+91.46+38.17+9.19+47.33</f>
        <v>25711.339999999997</v>
      </c>
      <c r="E111" s="37">
        <v>3132</v>
      </c>
      <c r="F111" s="39" t="s">
        <v>134</v>
      </c>
      <c r="G111" s="28" t="s">
        <v>152</v>
      </c>
    </row>
    <row r="112" spans="1:7" ht="18" customHeight="1" x14ac:dyDescent="0.25">
      <c r="A112" s="35"/>
      <c r="B112" s="36"/>
      <c r="C112" s="37"/>
      <c r="D112" s="38">
        <f>3095.28+151.76</f>
        <v>3247.04</v>
      </c>
      <c r="E112" s="37">
        <v>3212</v>
      </c>
      <c r="F112" s="39" t="s">
        <v>131</v>
      </c>
      <c r="G112" s="28" t="s">
        <v>152</v>
      </c>
    </row>
    <row r="113" spans="1:7" ht="18" customHeight="1" x14ac:dyDescent="0.25">
      <c r="A113" s="35"/>
      <c r="B113" s="36"/>
      <c r="C113" s="37"/>
      <c r="D113" s="38">
        <f>7934.04+2646.92+3340.38+140118.66+658.12+554.36+79.58+55.68+286.85</f>
        <v>155674.58999999997</v>
      </c>
      <c r="E113" s="37">
        <v>3111</v>
      </c>
      <c r="F113" s="39" t="s">
        <v>129</v>
      </c>
      <c r="G113" s="28" t="s">
        <v>152</v>
      </c>
    </row>
    <row r="114" spans="1:7" ht="18" customHeight="1" x14ac:dyDescent="0.25">
      <c r="A114" s="35"/>
      <c r="B114" s="36"/>
      <c r="C114" s="37"/>
      <c r="D114" s="38">
        <v>582</v>
      </c>
      <c r="E114" s="37">
        <v>3295</v>
      </c>
      <c r="F114" s="39" t="s">
        <v>151</v>
      </c>
      <c r="G114" s="28" t="s">
        <v>152</v>
      </c>
    </row>
    <row r="115" spans="1:7" ht="15.75" customHeight="1" thickBot="1" x14ac:dyDescent="0.3">
      <c r="A115" s="35"/>
      <c r="B115" s="36"/>
      <c r="C115" s="37"/>
      <c r="D115" s="38">
        <f>D111+D112+D113+D114</f>
        <v>185214.96999999997</v>
      </c>
      <c r="E115" s="37"/>
      <c r="F115" s="39"/>
      <c r="G115" s="28"/>
    </row>
    <row r="116" spans="1:7" x14ac:dyDescent="0.25">
      <c r="A116" s="42"/>
      <c r="B116" s="43"/>
      <c r="C116" s="44"/>
      <c r="D116" s="45">
        <f>4812.19+5644.92+8562.53+359.25+510.13+1389.32+1245.61+1414.53+2431.78</f>
        <v>26370.26</v>
      </c>
      <c r="E116" s="44">
        <v>3111</v>
      </c>
      <c r="F116" s="46" t="s">
        <v>129</v>
      </c>
      <c r="G116" s="27" t="s">
        <v>14</v>
      </c>
    </row>
    <row r="117" spans="1:7" x14ac:dyDescent="0.25">
      <c r="A117" s="47"/>
      <c r="B117" s="36"/>
      <c r="C117" s="37"/>
      <c r="D117" s="48">
        <f>1083.72+1224.1+2043.3</f>
        <v>4351.12</v>
      </c>
      <c r="E117" s="37">
        <v>3132</v>
      </c>
      <c r="F117" s="39" t="s">
        <v>134</v>
      </c>
      <c r="G117" s="28" t="s">
        <v>14</v>
      </c>
    </row>
    <row r="118" spans="1:7" x14ac:dyDescent="0.25">
      <c r="A118" s="47"/>
      <c r="B118" s="36"/>
      <c r="C118" s="37"/>
      <c r="D118" s="48">
        <v>533.13</v>
      </c>
      <c r="E118" s="37">
        <v>3211</v>
      </c>
      <c r="F118" s="39" t="s">
        <v>130</v>
      </c>
      <c r="G118" s="28" t="s">
        <v>14</v>
      </c>
    </row>
    <row r="119" spans="1:7" x14ac:dyDescent="0.25">
      <c r="A119" s="47"/>
      <c r="B119" s="36"/>
      <c r="C119" s="37"/>
      <c r="D119" s="48">
        <f>153.96+321.83+366.52</f>
        <v>842.31</v>
      </c>
      <c r="E119" s="37">
        <v>3212</v>
      </c>
      <c r="F119" s="39" t="s">
        <v>131</v>
      </c>
      <c r="G119" s="28" t="s">
        <v>14</v>
      </c>
    </row>
    <row r="120" spans="1:7" x14ac:dyDescent="0.25">
      <c r="A120" s="47"/>
      <c r="B120" s="36"/>
      <c r="C120" s="37"/>
      <c r="D120" s="48">
        <v>27.6</v>
      </c>
      <c r="E120" s="37">
        <v>3214</v>
      </c>
      <c r="F120" s="39" t="s">
        <v>132</v>
      </c>
      <c r="G120" s="28" t="s">
        <v>14</v>
      </c>
    </row>
    <row r="121" spans="1:7" ht="21" customHeight="1" thickBot="1" x14ac:dyDescent="0.3">
      <c r="A121" s="49" t="s">
        <v>15</v>
      </c>
      <c r="B121" s="22"/>
      <c r="C121" s="23"/>
      <c r="D121" s="24">
        <f>SUM(D116:D120)</f>
        <v>32124.42</v>
      </c>
      <c r="E121" s="23"/>
      <c r="F121" s="25"/>
      <c r="G121" s="26"/>
    </row>
    <row r="122" spans="1:7" ht="15.75" thickBot="1" x14ac:dyDescent="0.3">
      <c r="A122" s="29" t="s">
        <v>133</v>
      </c>
      <c r="B122" s="30"/>
      <c r="C122" s="31"/>
      <c r="D122" s="32">
        <f>SUM(D8,D10,D12,D14,D16,D18,D20,D22,D24,D26,D28,D30,D32,D34,D36,D38,D40,D42,D44,D46,D48,D50,D52,D54,D56,D58,D61,D63,D65,D67,D69,D71,D74,D76,D78,D80,D82,D84,D86,D88,D90,D92,D94,D96,D98,D100,D121)+D101+D102+D103+D104+D105+D106+D107+D108+D109+D110+D115</f>
        <v>306444.10999999993</v>
      </c>
      <c r="E122" s="31"/>
      <c r="F122" s="33"/>
      <c r="G122" s="34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 Dremel</cp:lastModifiedBy>
  <dcterms:created xsi:type="dcterms:W3CDTF">2024-03-05T11:42:46Z</dcterms:created>
  <dcterms:modified xsi:type="dcterms:W3CDTF">2025-11-19T10:23:30Z</dcterms:modified>
</cp:coreProperties>
</file>