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5\"/>
    </mc:Choice>
  </mc:AlternateContent>
  <xr:revisionPtr revIDLastSave="0" documentId="13_ncr:1_{86861B46-11FC-4199-B312-FB33B5F49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4" i="1" l="1"/>
  <c r="D143" i="1"/>
  <c r="D134" i="1"/>
  <c r="D132" i="1"/>
  <c r="D131" i="1"/>
  <c r="D130" i="1"/>
  <c r="D120" i="1"/>
  <c r="D121" i="1"/>
  <c r="D138" i="1"/>
  <c r="D136" i="1"/>
  <c r="D135" i="1"/>
  <c r="D117" i="1"/>
  <c r="D115" i="1"/>
  <c r="D113" i="1"/>
  <c r="D111" i="1"/>
  <c r="D108" i="1"/>
  <c r="D106" i="1"/>
  <c r="D104" i="1"/>
  <c r="D102" i="1"/>
  <c r="D100" i="1"/>
  <c r="D98" i="1"/>
  <c r="D96" i="1"/>
  <c r="D94" i="1"/>
  <c r="D92" i="1"/>
  <c r="D90" i="1"/>
  <c r="D88" i="1"/>
  <c r="D85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<sst xmlns="http://schemas.openxmlformats.org/spreadsheetml/2006/main" count="418" uniqueCount="172">
  <si>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</si>
  <si>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</si>
  <si>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</si>
  <si>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</si>
  <si>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</si>
  <si>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</si>
  <si>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</si>
  <si>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</si>
  <si>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</si>
  <si>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01.11.2025 Do 30.11.2025</t>
  </si>
  <si>
    <t>MAT, OBRT ZA PODUKU</t>
  </si>
  <si>
    <t>96946541215</t>
  </si>
  <si>
    <t>ZAGREB</t>
  </si>
  <si>
    <t>OSTALI NESPOMENUTI RASHODI POSLOVANJA</t>
  </si>
  <si>
    <t>OŠ IVANA GRANĐE</t>
  </si>
  <si>
    <t>Ukupno:</t>
  </si>
  <si>
    <t>PROFIL KLETT D.O.O.</t>
  </si>
  <si>
    <t>95803232921</t>
  </si>
  <si>
    <t>NAKNADE GRAĐANIMA I KUĆANSTVIMA U NARAVI</t>
  </si>
  <si>
    <t>KNJIGE U KNIŽNICI</t>
  </si>
  <si>
    <t>E-PLUS</t>
  </si>
  <si>
    <t>93923226222</t>
  </si>
  <si>
    <t>DONJI STUPNIK</t>
  </si>
  <si>
    <t>SITNI INVENTAR I AUTO GUME</t>
  </si>
  <si>
    <t>ZAGREBAČKA BANKA</t>
  </si>
  <si>
    <t>92963223473</t>
  </si>
  <si>
    <t>BANKARSKE USLUGE I USLUGE PLATNOG PROMETA</t>
  </si>
  <si>
    <t>INVENTIVNA RJEŠENJA D.O.O.</t>
  </si>
  <si>
    <t>90708101924</t>
  </si>
  <si>
    <t>VELIKA GORICA</t>
  </si>
  <si>
    <t>MATERIJAL I SIROVINE</t>
  </si>
  <si>
    <t>HRVATSKA POŠTA D.D.</t>
  </si>
  <si>
    <t>87311810356</t>
  </si>
  <si>
    <t>USLUGE TELEFONA, POŠTE I PRIJEVOZA</t>
  </si>
  <si>
    <t>ŽAC-JELOVEČKI PEKARNA -KR</t>
  </si>
  <si>
    <t>87190278781</t>
  </si>
  <si>
    <t>PRESEČKI GRUPA d.o.o. za prijevoz</t>
  </si>
  <si>
    <t>85843181422</t>
  </si>
  <si>
    <t>KRAPINA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</si>
  <si>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</si>
  <si>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</si>
  <si>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</si>
  <si>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</si>
  <si>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</si>
  <si>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</si>
  <si>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</si>
  <si>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MET CROATIA ENERGY TRADE DOO</t>
  </si>
  <si>
    <t>85106651596</t>
  </si>
  <si>
    <t>ENERGIJA</t>
  </si>
  <si>
    <t>BIOVEGA</t>
  </si>
  <si>
    <t>84586153335</t>
  </si>
  <si>
    <t>VODOPSKRBA I ODVODNJA d.o.o.</t>
  </si>
  <si>
    <t>83416546499</t>
  </si>
  <si>
    <t>STAMPA D.O.O.</t>
  </si>
  <si>
    <t>81920045396</t>
  </si>
  <si>
    <t>OSTALE USLUGE</t>
  </si>
  <si>
    <t>AGRODALM D.O.O.</t>
  </si>
  <si>
    <t>80649374262</t>
  </si>
  <si>
    <t>KLARA - ZAGREBAČKE PEKARNE</t>
  </si>
  <si>
    <t>76842508189</t>
  </si>
  <si>
    <t>MARŠIĆ D.O.O.</t>
  </si>
  <si>
    <t>73334529004</t>
  </si>
  <si>
    <t>UREDSKI MATERIJAL I OSTALI MATERIJALNI RASHODI</t>
  </si>
  <si>
    <t>USLUGE TEKUĆEG I INVESTICIJSKOG ODRŽAVANJA</t>
  </si>
  <si>
    <t>OPTIMUS LAB D.O.O.</t>
  </si>
  <si>
    <t>71981294715</t>
  </si>
  <si>
    <t>ČAKOVEC</t>
  </si>
  <si>
    <t>RAČUNALNE USLUGE</t>
  </si>
  <si>
    <t>MLADEN D.O.O.</t>
  </si>
  <si>
    <t>71106835781</t>
  </si>
  <si>
    <t>TELEMACH HRVATSKA D.O.O.</t>
  </si>
  <si>
    <t>70133616033</t>
  </si>
  <si>
    <t>HOTEL SPLIT DD</t>
  </si>
  <si>
    <t>68755468505</t>
  </si>
  <si>
    <t>SPLIT</t>
  </si>
  <si>
    <t>SLUŽBENA PUTOVANJA</t>
  </si>
  <si>
    <t>UDŽBENIK.HR</t>
  </si>
  <si>
    <t>64896170875</t>
  </si>
  <si>
    <t>NARODNE NOVINE</t>
  </si>
  <si>
    <t>64546066176</t>
  </si>
  <si>
    <t>HEP OPSKRBA d.o.o.</t>
  </si>
  <si>
    <t>63073332379</t>
  </si>
  <si>
    <t>GRAD ZAGREB,PROLAZNI RAČ.</t>
  </si>
  <si>
    <t>61817894937</t>
  </si>
  <si>
    <t>PASTOR SERVISI D.O.O.</t>
  </si>
  <si>
    <t>60654129780</t>
  </si>
  <si>
    <t>RAKITJE BESTOVJE</t>
  </si>
  <si>
    <t>EKO PLAMEN ŠTIMAC d.o.o.</t>
  </si>
  <si>
    <t>60384488368</t>
  </si>
  <si>
    <t>DUGO SELO</t>
  </si>
  <si>
    <t>IGO-MAT D.O.O.</t>
  </si>
  <si>
    <t>55662000497</t>
  </si>
  <si>
    <t>BREGANA</t>
  </si>
  <si>
    <t>IBIS GRAFIKA</t>
  </si>
  <si>
    <t>55305844525</t>
  </si>
  <si>
    <t>KEMIS TERMOCLEAN</t>
  </si>
  <si>
    <t>47719259482</t>
  </si>
  <si>
    <t>TEHNOZAPIS D.O.O.</t>
  </si>
  <si>
    <t>47310667146</t>
  </si>
  <si>
    <t>INTELEKTUALNE I OSOBNE USLUGE</t>
  </si>
  <si>
    <t>BONGO FOOD I DRINKS JDOO</t>
  </si>
  <si>
    <t>45548352889</t>
  </si>
  <si>
    <t>VINDIJA D.D.</t>
  </si>
  <si>
    <t>44138062462</t>
  </si>
  <si>
    <t>VARAŽDIN</t>
  </si>
  <si>
    <t>GLAS KONCILA</t>
  </si>
  <si>
    <t>42821159693</t>
  </si>
  <si>
    <t>SPECIJALNA BOLNICA SVETA KATARINA</t>
  </si>
  <si>
    <t>41170172944</t>
  </si>
  <si>
    <t>ZDRAVSTVENE I VETERINARSKE USLUGE</t>
  </si>
  <si>
    <t>KRŠĆANSKA SADAŠNJOST</t>
  </si>
  <si>
    <t>ŠKOLSKA KNJIGA ZAGREB</t>
  </si>
  <si>
    <t>38967655335</t>
  </si>
  <si>
    <t>OPG CVETIĆ MARIJANA</t>
  </si>
  <si>
    <t>36033938448</t>
  </si>
  <si>
    <t>JASTREBARSKO</t>
  </si>
  <si>
    <t>NASTAVNI ZAVOD ZA JAVNO ZDRAVSTVO DR.ANDRIJA ŠTAMPAR</t>
  </si>
  <si>
    <t>33392005961</t>
  </si>
  <si>
    <t>KONZUM</t>
  </si>
  <si>
    <t>29955634590</t>
  </si>
  <si>
    <t>MARODI D.O.O.</t>
  </si>
  <si>
    <t>28972867079</t>
  </si>
  <si>
    <t>NEDELIŠĆE</t>
  </si>
  <si>
    <t>GRADSKA PLINARA ZAGREB</t>
  </si>
  <si>
    <t>20985255037</t>
  </si>
  <si>
    <t>PODRAVKA DD</t>
  </si>
  <si>
    <t>18928523252</t>
  </si>
  <si>
    <t>KOPRIVNICA</t>
  </si>
  <si>
    <t>PAPYRUS  ZAGREB</t>
  </si>
  <si>
    <t>ALKA SCRIPT</t>
  </si>
  <si>
    <t>AUREL D.O.O.</t>
  </si>
  <si>
    <t>AKD ZAŠTITA D.O.O.</t>
  </si>
  <si>
    <t>09253797076</t>
  </si>
  <si>
    <t>ALFA</t>
  </si>
  <si>
    <t>07189160632</t>
  </si>
  <si>
    <t>LEDO PLUS D.O.O.</t>
  </si>
  <si>
    <t>07179054100</t>
  </si>
  <si>
    <t>TEDI POSLOVANJE D.O.O.</t>
  </si>
  <si>
    <t>05614216244</t>
  </si>
  <si>
    <t>OFFERTISIMA</t>
  </si>
  <si>
    <t>00643859701</t>
  </si>
  <si>
    <t>PLAĆE ZA REDOVAN RAD</t>
  </si>
  <si>
    <t>NAKNADE ZA PRIJEVOZ, ZA RAD NA TERENU I ODVOJENI ŽIVOT</t>
  </si>
  <si>
    <t>OSTALE NAKNADE TROŠKOVA ZAPOSLENICIMA</t>
  </si>
  <si>
    <t>NAKNADE ZA RAD PREDSTAVNIČKIH I IZVRŠNIH TIJELA I SLIČNO</t>
  </si>
  <si>
    <t>ZATEZNE KAMATE</t>
  </si>
  <si>
    <t>Sveukupno:</t>
  </si>
  <si>
    <t>ROST ŠPORT</t>
  </si>
  <si>
    <t>63693671750</t>
  </si>
  <si>
    <t>CHEMACO DOO</t>
  </si>
  <si>
    <t>60445358686</t>
  </si>
  <si>
    <t>PEVEX DD</t>
  </si>
  <si>
    <t>73660371074</t>
  </si>
  <si>
    <t>TEDI POSLOVANJE DOO</t>
  </si>
  <si>
    <t>KAUFLAND HRVATSKA K.D.</t>
  </si>
  <si>
    <t>47432874968</t>
  </si>
  <si>
    <t>NARODNI TRGOVAČKI LANAC DOO</t>
  </si>
  <si>
    <t>78344221376</t>
  </si>
  <si>
    <t>ŽELJEZARIJA JOLE DOO</t>
  </si>
  <si>
    <t>00635590020</t>
  </si>
  <si>
    <t>PAPYRUS DOO</t>
  </si>
  <si>
    <t>90723880314</t>
  </si>
  <si>
    <t>CREADISO DOO</t>
  </si>
  <si>
    <t>44845612948</t>
  </si>
  <si>
    <t>MATERIJAL ZA TEKUĆE I INVESTICIJSKO ODRŽAVANJE</t>
  </si>
  <si>
    <t>REPREZENTACIJA</t>
  </si>
  <si>
    <t>10350279556</t>
  </si>
  <si>
    <t>62871653225</t>
  </si>
  <si>
    <t>79817762581</t>
  </si>
  <si>
    <t>DOPRINOS ZA OBVEZNO ZDRAVSTVENO OSIGURANJE</t>
  </si>
  <si>
    <t>PRISTOJBE I NAKNADE</t>
  </si>
  <si>
    <t>MINISTARSTVO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</si>
</sst>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1" fillId="0" borderId="11" xfId="0" applyNumberFormat="1" applyFont="1" applyBorder="1" applyAlignment="1">
      <alignment horizontal="right" vertical="top"/>
    </xf>
    <xf numFmtId="0" fontId="1" fillId="0" borderId="12" xfId="0" applyFont="1" applyBorder="1" applyAlignment="1">
      <alignment horizontal="left" vertical="top"/>
    </xf>
    <xf numFmtId="164" fontId="1" fillId="0" borderId="11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topLeftCell="A120" zoomScaleNormal="100" workbookViewId="0">
      <selection activeCell="D145" sqref="D1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151.97999999999999</v>
      </c>
      <c r="E9" s="10">
        <v>3722</v>
      </c>
      <c r="F9" s="9" t="s">
        <v>18</v>
      </c>
      <c r="G9" s="27" t="s">
        <v>14</v>
      </c>
    </row>
    <row r="10" spans="1:7" x14ac:dyDescent="0.25">
      <c r="A10" s="9"/>
      <c r="B10" s="14"/>
      <c r="C10" s="10"/>
      <c r="D10" s="18">
        <v>15507.46</v>
      </c>
      <c r="E10" s="10">
        <v>4241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15659.439999999999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157.04</v>
      </c>
      <c r="E12" s="10">
        <v>3225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157.04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154.04</v>
      </c>
      <c r="E14" s="10">
        <v>3431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154.04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514.5</v>
      </c>
      <c r="E16" s="10">
        <v>3222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514.5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2.3199999999999998</v>
      </c>
      <c r="E18" s="10">
        <v>3231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2.3199999999999998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1189.27</v>
      </c>
      <c r="E20" s="10">
        <v>3222</v>
      </c>
      <c r="F20" s="9" t="s">
        <v>30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1189.27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2900</v>
      </c>
      <c r="E22" s="10">
        <v>3231</v>
      </c>
      <c r="F22" s="9" t="s">
        <v>33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2900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12</v>
      </c>
      <c r="D24" s="18">
        <v>9.9600000000000009</v>
      </c>
      <c r="E24" s="10">
        <v>3431</v>
      </c>
      <c r="F24" s="9" t="s">
        <v>26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9.9600000000000009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12</v>
      </c>
      <c r="D26" s="18">
        <v>176.18</v>
      </c>
      <c r="E26" s="10">
        <v>3234</v>
      </c>
      <c r="F26" s="9" t="s">
        <v>43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176.18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12</v>
      </c>
      <c r="D28" s="18">
        <v>18.7</v>
      </c>
      <c r="E28" s="10">
        <v>3234</v>
      </c>
      <c r="F28" s="9" t="s">
        <v>43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18.7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12</v>
      </c>
      <c r="D30" s="18">
        <v>1766.85</v>
      </c>
      <c r="E30" s="10">
        <v>3223</v>
      </c>
      <c r="F30" s="9" t="s">
        <v>48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1766.85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12</v>
      </c>
      <c r="D32" s="18">
        <v>15.44</v>
      </c>
      <c r="E32" s="10">
        <v>3222</v>
      </c>
      <c r="F32" s="9" t="s">
        <v>30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15.44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12</v>
      </c>
      <c r="D34" s="18">
        <v>715.4</v>
      </c>
      <c r="E34" s="10">
        <v>3234</v>
      </c>
      <c r="F34" s="9" t="s">
        <v>43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715.4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12</v>
      </c>
      <c r="D36" s="18">
        <v>155.37</v>
      </c>
      <c r="E36" s="10">
        <v>3239</v>
      </c>
      <c r="F36" s="9" t="s">
        <v>55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155.37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12</v>
      </c>
      <c r="D38" s="18">
        <v>305.39</v>
      </c>
      <c r="E38" s="10">
        <v>3222</v>
      </c>
      <c r="F38" s="9" t="s">
        <v>30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305.39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12</v>
      </c>
      <c r="D40" s="18">
        <v>2741.7</v>
      </c>
      <c r="E40" s="10">
        <v>3222</v>
      </c>
      <c r="F40" s="9" t="s">
        <v>30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2741.7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12</v>
      </c>
      <c r="D42" s="18">
        <v>165.15</v>
      </c>
      <c r="E42" s="10">
        <v>3221</v>
      </c>
      <c r="F42" s="9" t="s">
        <v>62</v>
      </c>
      <c r="G42" s="27" t="s">
        <v>14</v>
      </c>
    </row>
    <row r="43" spans="1:7" x14ac:dyDescent="0.25">
      <c r="A43" s="9"/>
      <c r="B43" s="14"/>
      <c r="C43" s="10"/>
      <c r="D43" s="18">
        <v>50</v>
      </c>
      <c r="E43" s="10">
        <v>3232</v>
      </c>
      <c r="F43" s="9" t="s">
        <v>63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215.15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66</v>
      </c>
      <c r="D45" s="18">
        <v>82.5</v>
      </c>
      <c r="E45" s="10">
        <v>3238</v>
      </c>
      <c r="F45" s="9" t="s">
        <v>67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82.5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881.27</v>
      </c>
      <c r="E47" s="10">
        <v>3222</v>
      </c>
      <c r="F47" s="9" t="s">
        <v>30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881.27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102.86</v>
      </c>
      <c r="E49" s="10">
        <v>3231</v>
      </c>
      <c r="F49" s="9" t="s">
        <v>33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102.86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74</v>
      </c>
      <c r="D51" s="18">
        <v>193.72</v>
      </c>
      <c r="E51" s="10">
        <v>3211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193.72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12</v>
      </c>
      <c r="D53" s="18">
        <v>39.31</v>
      </c>
      <c r="E53" s="10">
        <v>3722</v>
      </c>
      <c r="F53" s="9" t="s">
        <v>18</v>
      </c>
      <c r="G53" s="27" t="s">
        <v>14</v>
      </c>
    </row>
    <row r="54" spans="1:7" x14ac:dyDescent="0.25">
      <c r="A54" s="9"/>
      <c r="B54" s="14"/>
      <c r="C54" s="10"/>
      <c r="D54" s="18">
        <v>34.01</v>
      </c>
      <c r="E54" s="10">
        <v>4241</v>
      </c>
      <c r="F54" s="9" t="s">
        <v>19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73.319999999999993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193.75</v>
      </c>
      <c r="E56" s="10">
        <v>3221</v>
      </c>
      <c r="F56" s="9" t="s">
        <v>62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193.75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12</v>
      </c>
      <c r="D58" s="18">
        <v>2630.45</v>
      </c>
      <c r="E58" s="10">
        <v>3223</v>
      </c>
      <c r="F58" s="9" t="s">
        <v>48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2630.45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12</v>
      </c>
      <c r="D60" s="18">
        <v>55.93</v>
      </c>
      <c r="E60" s="10">
        <v>3234</v>
      </c>
      <c r="F60" s="9" t="s">
        <v>43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55.93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86</v>
      </c>
      <c r="D62" s="18">
        <v>984.17</v>
      </c>
      <c r="E62" s="10">
        <v>3232</v>
      </c>
      <c r="F62" s="9" t="s">
        <v>63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984.17</v>
      </c>
      <c r="E63" s="23"/>
      <c r="F63" s="25"/>
      <c r="G63" s="26"/>
    </row>
    <row r="64" spans="1:7" x14ac:dyDescent="0.25">
      <c r="A64" s="9" t="s">
        <v>87</v>
      </c>
      <c r="B64" s="14" t="s">
        <v>88</v>
      </c>
      <c r="C64" s="10" t="s">
        <v>89</v>
      </c>
      <c r="D64" s="18">
        <v>2311.25</v>
      </c>
      <c r="E64" s="10">
        <v>3232</v>
      </c>
      <c r="F64" s="9" t="s">
        <v>63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2311.25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92</v>
      </c>
      <c r="D66" s="18">
        <v>475.73</v>
      </c>
      <c r="E66" s="10">
        <v>3222</v>
      </c>
      <c r="F66" s="9" t="s">
        <v>30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475.73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12</v>
      </c>
      <c r="D68" s="18">
        <v>240</v>
      </c>
      <c r="E68" s="10">
        <v>3221</v>
      </c>
      <c r="F68" s="9" t="s">
        <v>62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240</v>
      </c>
      <c r="E69" s="23"/>
      <c r="F69" s="25"/>
      <c r="G69" s="26"/>
    </row>
    <row r="70" spans="1:7" x14ac:dyDescent="0.25">
      <c r="A70" s="9" t="s">
        <v>95</v>
      </c>
      <c r="B70" s="14" t="s">
        <v>96</v>
      </c>
      <c r="C70" s="10" t="s">
        <v>12</v>
      </c>
      <c r="D70" s="18">
        <v>1300</v>
      </c>
      <c r="E70" s="10">
        <v>3232</v>
      </c>
      <c r="F70" s="9" t="s">
        <v>63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1300</v>
      </c>
      <c r="E71" s="23"/>
      <c r="F71" s="25"/>
      <c r="G71" s="26"/>
    </row>
    <row r="72" spans="1:7" x14ac:dyDescent="0.25">
      <c r="A72" s="9" t="s">
        <v>97</v>
      </c>
      <c r="B72" s="14" t="s">
        <v>98</v>
      </c>
      <c r="C72" s="10" t="s">
        <v>12</v>
      </c>
      <c r="D72" s="18">
        <v>200</v>
      </c>
      <c r="E72" s="10">
        <v>3237</v>
      </c>
      <c r="F72" s="9" t="s">
        <v>99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200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12</v>
      </c>
      <c r="D74" s="18">
        <v>1102.5899999999999</v>
      </c>
      <c r="E74" s="10">
        <v>3222</v>
      </c>
      <c r="F74" s="9" t="s">
        <v>30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1102.5899999999999</v>
      </c>
      <c r="E75" s="23"/>
      <c r="F75" s="25"/>
      <c r="G75" s="26"/>
    </row>
    <row r="76" spans="1:7" x14ac:dyDescent="0.25">
      <c r="A76" s="9" t="s">
        <v>102</v>
      </c>
      <c r="B76" s="14" t="s">
        <v>103</v>
      </c>
      <c r="C76" s="10" t="s">
        <v>104</v>
      </c>
      <c r="D76" s="18">
        <v>2675.96</v>
      </c>
      <c r="E76" s="10">
        <v>3222</v>
      </c>
      <c r="F76" s="9" t="s">
        <v>30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2675.96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12</v>
      </c>
      <c r="D78" s="18">
        <v>24</v>
      </c>
      <c r="E78" s="10">
        <v>3722</v>
      </c>
      <c r="F78" s="9" t="s">
        <v>18</v>
      </c>
      <c r="G78" s="27" t="s">
        <v>14</v>
      </c>
    </row>
    <row r="79" spans="1:7" x14ac:dyDescent="0.25">
      <c r="A79" s="9"/>
      <c r="B79" s="14"/>
      <c r="C79" s="10"/>
      <c r="D79" s="18">
        <v>162.07</v>
      </c>
      <c r="E79" s="10">
        <v>4241</v>
      </c>
      <c r="F79" s="9" t="s">
        <v>19</v>
      </c>
      <c r="G79" s="28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SUM(D78:D79)</f>
        <v>186.07</v>
      </c>
      <c r="E80" s="23"/>
      <c r="F80" s="25"/>
      <c r="G80" s="26"/>
    </row>
    <row r="81" spans="1:7" x14ac:dyDescent="0.25">
      <c r="A81" s="9" t="s">
        <v>107</v>
      </c>
      <c r="B81" s="14" t="s">
        <v>108</v>
      </c>
      <c r="C81" s="10" t="s">
        <v>12</v>
      </c>
      <c r="D81" s="18">
        <v>4452</v>
      </c>
      <c r="E81" s="10">
        <v>3236</v>
      </c>
      <c r="F81" s="9" t="s">
        <v>109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4452</v>
      </c>
      <c r="E82" s="23"/>
      <c r="F82" s="25"/>
      <c r="G82" s="26"/>
    </row>
    <row r="83" spans="1:7" x14ac:dyDescent="0.25">
      <c r="A83" s="9" t="s">
        <v>110</v>
      </c>
      <c r="B83" s="14" t="s">
        <v>168</v>
      </c>
      <c r="C83" s="10" t="s">
        <v>12</v>
      </c>
      <c r="D83" s="18">
        <v>38.61</v>
      </c>
      <c r="E83" s="10">
        <v>3722</v>
      </c>
      <c r="F83" s="9" t="s">
        <v>18</v>
      </c>
      <c r="G83" s="27" t="s">
        <v>14</v>
      </c>
    </row>
    <row r="84" spans="1:7" x14ac:dyDescent="0.25">
      <c r="A84" s="9"/>
      <c r="B84" s="14"/>
      <c r="C84" s="10"/>
      <c r="D84" s="18">
        <v>955.66</v>
      </c>
      <c r="E84" s="10">
        <v>4241</v>
      </c>
      <c r="F84" s="9" t="s">
        <v>19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SUM(D83:D84)</f>
        <v>994.27</v>
      </c>
      <c r="E85" s="23"/>
      <c r="F85" s="25"/>
      <c r="G85" s="26"/>
    </row>
    <row r="86" spans="1:7" x14ac:dyDescent="0.25">
      <c r="A86" s="9" t="s">
        <v>111</v>
      </c>
      <c r="B86" s="14" t="s">
        <v>112</v>
      </c>
      <c r="C86" s="10" t="s">
        <v>12</v>
      </c>
      <c r="D86" s="18">
        <v>407.6</v>
      </c>
      <c r="E86" s="10">
        <v>3722</v>
      </c>
      <c r="F86" s="9" t="s">
        <v>18</v>
      </c>
      <c r="G86" s="27" t="s">
        <v>14</v>
      </c>
    </row>
    <row r="87" spans="1:7" x14ac:dyDescent="0.25">
      <c r="A87" s="9"/>
      <c r="B87" s="14"/>
      <c r="C87" s="10"/>
      <c r="D87" s="18">
        <v>12193.07</v>
      </c>
      <c r="E87" s="10">
        <v>4241</v>
      </c>
      <c r="F87" s="9" t="s">
        <v>19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12600.67</v>
      </c>
      <c r="E88" s="23"/>
      <c r="F88" s="25"/>
      <c r="G88" s="26"/>
    </row>
    <row r="89" spans="1:7" x14ac:dyDescent="0.25">
      <c r="A89" s="9" t="s">
        <v>113</v>
      </c>
      <c r="B89" s="14" t="s">
        <v>114</v>
      </c>
      <c r="C89" s="10" t="s">
        <v>115</v>
      </c>
      <c r="D89" s="18">
        <v>54.6</v>
      </c>
      <c r="E89" s="10">
        <v>3222</v>
      </c>
      <c r="F89" s="9" t="s">
        <v>30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54.6</v>
      </c>
      <c r="E90" s="23"/>
      <c r="F90" s="25"/>
      <c r="G90" s="26"/>
    </row>
    <row r="91" spans="1:7" x14ac:dyDescent="0.25">
      <c r="A91" s="9" t="s">
        <v>116</v>
      </c>
      <c r="B91" s="14" t="s">
        <v>117</v>
      </c>
      <c r="C91" s="10" t="s">
        <v>12</v>
      </c>
      <c r="D91" s="18">
        <v>559.24</v>
      </c>
      <c r="E91" s="10">
        <v>3236</v>
      </c>
      <c r="F91" s="9" t="s">
        <v>109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559.24</v>
      </c>
      <c r="E92" s="23"/>
      <c r="F92" s="25"/>
      <c r="G92" s="26"/>
    </row>
    <row r="93" spans="1:7" x14ac:dyDescent="0.25">
      <c r="A93" s="9" t="s">
        <v>118</v>
      </c>
      <c r="B93" s="14" t="s">
        <v>119</v>
      </c>
      <c r="C93" s="10" t="s">
        <v>12</v>
      </c>
      <c r="D93" s="18">
        <v>21.85</v>
      </c>
      <c r="E93" s="10">
        <v>3221</v>
      </c>
      <c r="F93" s="9" t="s">
        <v>62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21.85</v>
      </c>
      <c r="E94" s="23"/>
      <c r="F94" s="25"/>
      <c r="G94" s="26"/>
    </row>
    <row r="95" spans="1:7" x14ac:dyDescent="0.25">
      <c r="A95" s="9" t="s">
        <v>120</v>
      </c>
      <c r="B95" s="14" t="s">
        <v>121</v>
      </c>
      <c r="C95" s="10" t="s">
        <v>122</v>
      </c>
      <c r="D95" s="18">
        <v>103.85</v>
      </c>
      <c r="E95" s="10">
        <v>3222</v>
      </c>
      <c r="F95" s="9" t="s">
        <v>30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103.85</v>
      </c>
      <c r="E96" s="23"/>
      <c r="F96" s="25"/>
      <c r="G96" s="26"/>
    </row>
    <row r="97" spans="1:7" x14ac:dyDescent="0.25">
      <c r="A97" s="9" t="s">
        <v>123</v>
      </c>
      <c r="B97" s="14" t="s">
        <v>124</v>
      </c>
      <c r="C97" s="10" t="s">
        <v>12</v>
      </c>
      <c r="D97" s="18">
        <v>83.22</v>
      </c>
      <c r="E97" s="10">
        <v>3223</v>
      </c>
      <c r="F97" s="9" t="s">
        <v>48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83.22</v>
      </c>
      <c r="E98" s="23"/>
      <c r="F98" s="25"/>
      <c r="G98" s="26"/>
    </row>
    <row r="99" spans="1:7" x14ac:dyDescent="0.25">
      <c r="A99" s="9" t="s">
        <v>125</v>
      </c>
      <c r="B99" s="14" t="s">
        <v>126</v>
      </c>
      <c r="C99" s="10" t="s">
        <v>127</v>
      </c>
      <c r="D99" s="18">
        <v>94.03</v>
      </c>
      <c r="E99" s="10">
        <v>3222</v>
      </c>
      <c r="F99" s="9" t="s">
        <v>30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94.03</v>
      </c>
      <c r="E100" s="23"/>
      <c r="F100" s="25"/>
      <c r="G100" s="26"/>
    </row>
    <row r="101" spans="1:7" x14ac:dyDescent="0.25">
      <c r="A101" s="9" t="s">
        <v>128</v>
      </c>
      <c r="B101" s="36" t="s">
        <v>161</v>
      </c>
      <c r="C101" s="10" t="s">
        <v>12</v>
      </c>
      <c r="D101" s="18">
        <v>14.37</v>
      </c>
      <c r="E101" s="10">
        <v>3221</v>
      </c>
      <c r="F101" s="9" t="s">
        <v>62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14.37</v>
      </c>
      <c r="E102" s="23"/>
      <c r="F102" s="25"/>
      <c r="G102" s="26"/>
    </row>
    <row r="103" spans="1:7" x14ac:dyDescent="0.25">
      <c r="A103" s="9" t="s">
        <v>129</v>
      </c>
      <c r="B103" s="14" t="s">
        <v>166</v>
      </c>
      <c r="C103" s="10" t="s">
        <v>12</v>
      </c>
      <c r="D103" s="18">
        <v>232.97</v>
      </c>
      <c r="E103" s="10">
        <v>4241</v>
      </c>
      <c r="F103" s="9" t="s">
        <v>19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232.97</v>
      </c>
      <c r="E104" s="23"/>
      <c r="F104" s="25"/>
      <c r="G104" s="26"/>
    </row>
    <row r="105" spans="1:7" x14ac:dyDescent="0.25">
      <c r="A105" s="9" t="s">
        <v>130</v>
      </c>
      <c r="B105" s="14" t="s">
        <v>167</v>
      </c>
      <c r="C105" s="10" t="s">
        <v>12</v>
      </c>
      <c r="D105" s="18">
        <v>187.5</v>
      </c>
      <c r="E105" s="10">
        <v>3232</v>
      </c>
      <c r="F105" s="9" t="s">
        <v>63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187.5</v>
      </c>
      <c r="E106" s="23"/>
      <c r="F106" s="25"/>
      <c r="G106" s="26"/>
    </row>
    <row r="107" spans="1:7" x14ac:dyDescent="0.25">
      <c r="A107" s="9" t="s">
        <v>131</v>
      </c>
      <c r="B107" s="14" t="s">
        <v>132</v>
      </c>
      <c r="C107" s="10" t="s">
        <v>12</v>
      </c>
      <c r="D107" s="18">
        <v>110</v>
      </c>
      <c r="E107" s="10">
        <v>3239</v>
      </c>
      <c r="F107" s="9" t="s">
        <v>55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110</v>
      </c>
      <c r="E108" s="23"/>
      <c r="F108" s="25"/>
      <c r="G108" s="26"/>
    </row>
    <row r="109" spans="1:7" x14ac:dyDescent="0.25">
      <c r="A109" s="9" t="s">
        <v>133</v>
      </c>
      <c r="B109" s="14" t="s">
        <v>134</v>
      </c>
      <c r="C109" s="10" t="s">
        <v>12</v>
      </c>
      <c r="D109" s="18">
        <v>170.23</v>
      </c>
      <c r="E109" s="10">
        <v>3722</v>
      </c>
      <c r="F109" s="9" t="s">
        <v>18</v>
      </c>
      <c r="G109" s="27" t="s">
        <v>14</v>
      </c>
    </row>
    <row r="110" spans="1:7" x14ac:dyDescent="0.25">
      <c r="A110" s="9"/>
      <c r="B110" s="14"/>
      <c r="C110" s="10"/>
      <c r="D110" s="18">
        <v>12311.42</v>
      </c>
      <c r="E110" s="10">
        <v>4241</v>
      </c>
      <c r="F110" s="9" t="s">
        <v>19</v>
      </c>
      <c r="G110" s="28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SUM(D109:D110)</f>
        <v>12481.65</v>
      </c>
      <c r="E111" s="23"/>
      <c r="F111" s="25"/>
      <c r="G111" s="26"/>
    </row>
    <row r="112" spans="1:7" x14ac:dyDescent="0.25">
      <c r="A112" s="9" t="s">
        <v>135</v>
      </c>
      <c r="B112" s="14" t="s">
        <v>136</v>
      </c>
      <c r="C112" s="10" t="s">
        <v>12</v>
      </c>
      <c r="D112" s="18">
        <v>253.13</v>
      </c>
      <c r="E112" s="10">
        <v>3222</v>
      </c>
      <c r="F112" s="9" t="s">
        <v>30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253.13</v>
      </c>
      <c r="E113" s="23"/>
      <c r="F113" s="25"/>
      <c r="G113" s="26"/>
    </row>
    <row r="114" spans="1:7" x14ac:dyDescent="0.25">
      <c r="A114" s="9" t="s">
        <v>137</v>
      </c>
      <c r="B114" s="14" t="s">
        <v>138</v>
      </c>
      <c r="C114" s="10" t="s">
        <v>12</v>
      </c>
      <c r="D114" s="18">
        <v>51.95</v>
      </c>
      <c r="E114" s="10">
        <v>3221</v>
      </c>
      <c r="F114" s="9" t="s">
        <v>62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51.95</v>
      </c>
      <c r="E115" s="23"/>
      <c r="F115" s="25"/>
      <c r="G115" s="26"/>
    </row>
    <row r="116" spans="1:7" x14ac:dyDescent="0.25">
      <c r="A116" s="9" t="s">
        <v>139</v>
      </c>
      <c r="B116" s="14" t="s">
        <v>140</v>
      </c>
      <c r="C116" s="10" t="s">
        <v>12</v>
      </c>
      <c r="D116" s="18">
        <v>51.65</v>
      </c>
      <c r="E116" s="10">
        <v>3299</v>
      </c>
      <c r="F116" s="9" t="s">
        <v>13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51.65</v>
      </c>
      <c r="E117" s="23"/>
      <c r="F117" s="25"/>
      <c r="G117" s="26"/>
    </row>
    <row r="118" spans="1:7" ht="27" customHeight="1" x14ac:dyDescent="0.25">
      <c r="A118" s="35" t="s">
        <v>147</v>
      </c>
      <c r="B118" s="36" t="s">
        <v>148</v>
      </c>
      <c r="C118" s="37" t="s">
        <v>12</v>
      </c>
      <c r="D118" s="38">
        <v>49</v>
      </c>
      <c r="E118" s="37">
        <v>3221</v>
      </c>
      <c r="F118" s="9" t="s">
        <v>62</v>
      </c>
      <c r="G118" s="28" t="s">
        <v>14</v>
      </c>
    </row>
    <row r="119" spans="1:7" ht="27" customHeight="1" x14ac:dyDescent="0.25">
      <c r="A119" s="35" t="s">
        <v>149</v>
      </c>
      <c r="B119" s="36" t="s">
        <v>150</v>
      </c>
      <c r="C119" s="37" t="s">
        <v>12</v>
      </c>
      <c r="D119" s="38">
        <v>21.6</v>
      </c>
      <c r="E119" s="37">
        <v>3221</v>
      </c>
      <c r="F119" s="9" t="s">
        <v>62</v>
      </c>
      <c r="G119" s="28" t="s">
        <v>14</v>
      </c>
    </row>
    <row r="120" spans="1:7" ht="27" customHeight="1" x14ac:dyDescent="0.25">
      <c r="A120" s="35" t="s">
        <v>151</v>
      </c>
      <c r="B120" s="36" t="s">
        <v>152</v>
      </c>
      <c r="C120" s="37" t="s">
        <v>12</v>
      </c>
      <c r="D120" s="38">
        <f>14.79+47.45+182.24</f>
        <v>244.48000000000002</v>
      </c>
      <c r="E120" s="37">
        <v>3224</v>
      </c>
      <c r="F120" s="39" t="s">
        <v>164</v>
      </c>
      <c r="G120" s="28" t="s">
        <v>14</v>
      </c>
    </row>
    <row r="121" spans="1:7" ht="27" customHeight="1" x14ac:dyDescent="0.25">
      <c r="A121" s="35" t="s">
        <v>153</v>
      </c>
      <c r="B121" s="36" t="s">
        <v>138</v>
      </c>
      <c r="C121" s="37" t="s">
        <v>12</v>
      </c>
      <c r="D121" s="38">
        <f>22+10</f>
        <v>32</v>
      </c>
      <c r="E121" s="37">
        <v>3221</v>
      </c>
      <c r="F121" s="9" t="s">
        <v>62</v>
      </c>
      <c r="G121" s="28" t="s">
        <v>14</v>
      </c>
    </row>
    <row r="122" spans="1:7" ht="27" customHeight="1" x14ac:dyDescent="0.25">
      <c r="A122" s="35" t="s">
        <v>154</v>
      </c>
      <c r="B122" s="36" t="s">
        <v>155</v>
      </c>
      <c r="C122" s="37" t="s">
        <v>12</v>
      </c>
      <c r="D122" s="38">
        <v>31.98</v>
      </c>
      <c r="E122" s="37">
        <v>3225</v>
      </c>
      <c r="F122" s="9" t="s">
        <v>23</v>
      </c>
      <c r="G122" s="28" t="s">
        <v>14</v>
      </c>
    </row>
    <row r="123" spans="1:7" ht="27" customHeight="1" x14ac:dyDescent="0.25">
      <c r="A123" s="35" t="s">
        <v>156</v>
      </c>
      <c r="B123" s="36" t="s">
        <v>157</v>
      </c>
      <c r="C123" s="37" t="s">
        <v>12</v>
      </c>
      <c r="D123" s="38">
        <v>6.76</v>
      </c>
      <c r="E123" s="37">
        <v>3221</v>
      </c>
      <c r="F123" s="9" t="s">
        <v>62</v>
      </c>
      <c r="G123" s="28" t="s">
        <v>14</v>
      </c>
    </row>
    <row r="124" spans="1:7" ht="27" customHeight="1" x14ac:dyDescent="0.25">
      <c r="A124" s="35" t="s">
        <v>158</v>
      </c>
      <c r="B124" s="36" t="s">
        <v>159</v>
      </c>
      <c r="C124" s="37" t="s">
        <v>12</v>
      </c>
      <c r="D124" s="38">
        <v>15.5</v>
      </c>
      <c r="E124" s="37">
        <v>3224</v>
      </c>
      <c r="F124" s="39" t="s">
        <v>164</v>
      </c>
      <c r="G124" s="28" t="s">
        <v>14</v>
      </c>
    </row>
    <row r="125" spans="1:7" ht="27" customHeight="1" x14ac:dyDescent="0.25">
      <c r="A125" s="35" t="s">
        <v>31</v>
      </c>
      <c r="B125" s="36" t="s">
        <v>32</v>
      </c>
      <c r="C125" s="37" t="s">
        <v>12</v>
      </c>
      <c r="D125" s="38">
        <v>4.6399999999999997</v>
      </c>
      <c r="E125" s="37">
        <v>3232</v>
      </c>
      <c r="F125" s="39" t="s">
        <v>33</v>
      </c>
      <c r="G125" s="28" t="s">
        <v>14</v>
      </c>
    </row>
    <row r="126" spans="1:7" ht="27" customHeight="1" x14ac:dyDescent="0.25">
      <c r="A126" s="35" t="s">
        <v>160</v>
      </c>
      <c r="B126" s="36" t="s">
        <v>161</v>
      </c>
      <c r="C126" s="37" t="s">
        <v>12</v>
      </c>
      <c r="D126" s="38">
        <v>9.9499999999999993</v>
      </c>
      <c r="E126" s="37">
        <v>3221</v>
      </c>
      <c r="F126" s="9" t="s">
        <v>62</v>
      </c>
      <c r="G126" s="28" t="s">
        <v>14</v>
      </c>
    </row>
    <row r="127" spans="1:7" ht="27" customHeight="1" x14ac:dyDescent="0.25">
      <c r="A127" s="35" t="s">
        <v>162</v>
      </c>
      <c r="B127" s="36" t="s">
        <v>163</v>
      </c>
      <c r="C127" s="37" t="s">
        <v>12</v>
      </c>
      <c r="D127" s="38">
        <v>10.8</v>
      </c>
      <c r="E127" s="37">
        <v>3221</v>
      </c>
      <c r="F127" s="9" t="s">
        <v>62</v>
      </c>
      <c r="G127" s="28" t="s">
        <v>14</v>
      </c>
    </row>
    <row r="128" spans="1:7" ht="27" customHeight="1" x14ac:dyDescent="0.25">
      <c r="A128" s="35" t="s">
        <v>156</v>
      </c>
      <c r="B128" s="36" t="s">
        <v>157</v>
      </c>
      <c r="C128" s="37" t="s">
        <v>12</v>
      </c>
      <c r="D128" s="38">
        <v>16.170000000000002</v>
      </c>
      <c r="E128" s="37">
        <v>3293</v>
      </c>
      <c r="F128" s="39" t="s">
        <v>165</v>
      </c>
      <c r="G128" s="28" t="s">
        <v>14</v>
      </c>
    </row>
    <row r="129" spans="1:7" ht="27" customHeight="1" thickBot="1" x14ac:dyDescent="0.3">
      <c r="A129" s="35"/>
      <c r="B129" s="36"/>
      <c r="C129" s="37"/>
      <c r="D129" s="38"/>
      <c r="E129" s="37"/>
      <c r="F129" s="39"/>
      <c r="G129" s="28"/>
    </row>
    <row r="130" spans="1:7" ht="16.5" customHeight="1" x14ac:dyDescent="0.25">
      <c r="A130" s="46"/>
      <c r="B130" s="41"/>
      <c r="C130" s="42"/>
      <c r="D130" s="47">
        <f>25525.19+91.46+38.17+9.19+47.33</f>
        <v>25711.339999999997</v>
      </c>
      <c r="E130" s="42">
        <v>3132</v>
      </c>
      <c r="F130" s="43" t="s">
        <v>169</v>
      </c>
      <c r="G130" s="27" t="s">
        <v>171</v>
      </c>
    </row>
    <row r="131" spans="1:7" ht="16.5" customHeight="1" x14ac:dyDescent="0.25">
      <c r="A131" s="48"/>
      <c r="B131" s="36"/>
      <c r="C131" s="37"/>
      <c r="D131" s="38">
        <f>7934.05+246.92+3340.38+140118.66+658.12+554.36+55.68+286.85</f>
        <v>153195.01999999999</v>
      </c>
      <c r="E131" s="37">
        <v>3111</v>
      </c>
      <c r="F131" s="39" t="s">
        <v>141</v>
      </c>
      <c r="G131" s="28" t="s">
        <v>171</v>
      </c>
    </row>
    <row r="132" spans="1:7" ht="16.5" customHeight="1" x14ac:dyDescent="0.25">
      <c r="A132" s="48"/>
      <c r="B132" s="36"/>
      <c r="C132" s="37"/>
      <c r="D132" s="38">
        <f>3095.28+151.76</f>
        <v>3247.04</v>
      </c>
      <c r="E132" s="37">
        <v>3212</v>
      </c>
      <c r="F132" s="39" t="s">
        <v>142</v>
      </c>
      <c r="G132" s="28" t="s">
        <v>171</v>
      </c>
    </row>
    <row r="133" spans="1:7" ht="16.5" customHeight="1" x14ac:dyDescent="0.25">
      <c r="A133" s="48"/>
      <c r="B133" s="36"/>
      <c r="C133" s="37"/>
      <c r="D133" s="38">
        <v>582</v>
      </c>
      <c r="E133" s="37">
        <v>3295</v>
      </c>
      <c r="F133" s="39" t="s">
        <v>170</v>
      </c>
      <c r="G133" s="28" t="s">
        <v>171</v>
      </c>
    </row>
    <row r="134" spans="1:7" ht="27" customHeight="1" thickBot="1" x14ac:dyDescent="0.3">
      <c r="A134" s="21" t="s">
        <v>15</v>
      </c>
      <c r="B134" s="22"/>
      <c r="C134" s="23"/>
      <c r="D134" s="24">
        <f>D130+D131+D132+D133</f>
        <v>182735.4</v>
      </c>
      <c r="E134" s="23"/>
      <c r="F134" s="25"/>
      <c r="G134" s="26"/>
    </row>
    <row r="135" spans="1:7" x14ac:dyDescent="0.25">
      <c r="A135" s="40"/>
      <c r="B135" s="41"/>
      <c r="C135" s="42"/>
      <c r="D135" s="49">
        <f>5141.49+5851.48+9195.81+394.9+425.18+1507.22+1301.35+1496.44+2675.79</f>
        <v>27989.66</v>
      </c>
      <c r="E135" s="42">
        <v>3111</v>
      </c>
      <c r="F135" s="43" t="s">
        <v>141</v>
      </c>
      <c r="G135" s="27" t="s">
        <v>14</v>
      </c>
    </row>
    <row r="136" spans="1:7" x14ac:dyDescent="0.25">
      <c r="A136" s="44"/>
      <c r="B136" s="36"/>
      <c r="C136" s="37"/>
      <c r="D136" s="50">
        <f>1133.23+1277.58+2207.51</f>
        <v>4618.32</v>
      </c>
      <c r="E136" s="37">
        <v>3132</v>
      </c>
      <c r="F136" s="39" t="s">
        <v>169</v>
      </c>
      <c r="G136" s="28" t="s">
        <v>14</v>
      </c>
    </row>
    <row r="137" spans="1:7" x14ac:dyDescent="0.25">
      <c r="A137" s="44"/>
      <c r="B137" s="36"/>
      <c r="C137" s="37"/>
      <c r="D137" s="50">
        <v>867</v>
      </c>
      <c r="E137" s="37">
        <v>3211</v>
      </c>
      <c r="F137" s="39" t="s">
        <v>75</v>
      </c>
      <c r="G137" s="28" t="s">
        <v>14</v>
      </c>
    </row>
    <row r="138" spans="1:7" x14ac:dyDescent="0.25">
      <c r="A138" s="44"/>
      <c r="B138" s="36"/>
      <c r="C138" s="37"/>
      <c r="D138" s="50">
        <f>153.96+366.52+497.54</f>
        <v>1018.02</v>
      </c>
      <c r="E138" s="37">
        <v>3212</v>
      </c>
      <c r="F138" s="39" t="s">
        <v>142</v>
      </c>
      <c r="G138" s="28" t="s">
        <v>14</v>
      </c>
    </row>
    <row r="139" spans="1:7" x14ac:dyDescent="0.25">
      <c r="A139" s="44"/>
      <c r="B139" s="36"/>
      <c r="C139" s="37"/>
      <c r="D139" s="50">
        <v>138.15</v>
      </c>
      <c r="E139" s="37">
        <v>3214</v>
      </c>
      <c r="F139" s="39" t="s">
        <v>143</v>
      </c>
      <c r="G139" s="28" t="s">
        <v>14</v>
      </c>
    </row>
    <row r="140" spans="1:7" x14ac:dyDescent="0.25">
      <c r="A140" s="44"/>
      <c r="B140" s="36"/>
      <c r="C140" s="37"/>
      <c r="D140" s="50">
        <v>124.54</v>
      </c>
      <c r="E140" s="37">
        <v>3237</v>
      </c>
      <c r="F140" s="39" t="s">
        <v>99</v>
      </c>
      <c r="G140" s="28" t="s">
        <v>14</v>
      </c>
    </row>
    <row r="141" spans="1:7" x14ac:dyDescent="0.25">
      <c r="A141" s="44"/>
      <c r="B141" s="36"/>
      <c r="C141" s="37"/>
      <c r="D141" s="50">
        <v>205.88</v>
      </c>
      <c r="E141" s="37">
        <v>3291</v>
      </c>
      <c r="F141" s="39" t="s">
        <v>144</v>
      </c>
      <c r="G141" s="28" t="s">
        <v>14</v>
      </c>
    </row>
    <row r="142" spans="1:7" ht="15.75" thickBot="1" x14ac:dyDescent="0.3">
      <c r="A142" s="45"/>
      <c r="B142" s="22"/>
      <c r="C142" s="23"/>
      <c r="D142" s="51">
        <v>0.54</v>
      </c>
      <c r="E142" s="23">
        <v>3433</v>
      </c>
      <c r="F142" s="25" t="s">
        <v>145</v>
      </c>
      <c r="G142" s="26" t="s">
        <v>14</v>
      </c>
    </row>
    <row r="143" spans="1:7" ht="21" customHeight="1" thickBot="1" x14ac:dyDescent="0.3">
      <c r="A143" s="21" t="s">
        <v>15</v>
      </c>
      <c r="B143" s="22"/>
      <c r="C143" s="23"/>
      <c r="D143" s="24">
        <f>SUM(D135:D142)</f>
        <v>34962.109999999993</v>
      </c>
      <c r="E143" s="23"/>
      <c r="F143" s="25"/>
      <c r="G143" s="26"/>
    </row>
    <row r="144" spans="1:7" ht="15.75" thickBot="1" x14ac:dyDescent="0.3">
      <c r="A144" s="29" t="s">
        <v>146</v>
      </c>
      <c r="B144" s="30"/>
      <c r="C144" s="31"/>
      <c r="D144" s="32">
        <f>SUM(D8,D11,D13,D15,D17,D19,D21,D23,D25,D27,D29,D31,D33,D35,D37,D39,D41,D44,D46,D48,D50,D52,D55,D57,D59,D61,D63,D65,D67,D69,D71,D73,D75,D77,D80,D82,D85,D88,D90,D92,D94,D96,D98,D100,D102,D104,D106,D108,D111,D113,D115,D117,D143)+D134+D118+D119+D120+D121+D122+D123+D124+D125+D126+D127+D128</f>
        <v>290939.65999999992</v>
      </c>
      <c r="E144" s="31"/>
      <c r="F144" s="33"/>
      <c r="G144" s="34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2025-12-19T11:53:52Z</dcterms:modified>
</cp:coreProperties>
</file>