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5\"/>
    </mc:Choice>
  </mc:AlternateContent>
  <xr:revisionPtr revIDLastSave="0" documentId="13_ncr:1_{600001A7-2199-43A5-BFBD-C1EBE6FE2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5" i="1" l="1"/>
  <c r="D188" i="1"/>
  <c r="D190" i="1"/>
  <c r="D189" i="1"/>
  <c r="D193" i="1" s="1"/>
  <c r="D162" i="1"/>
  <c r="D165" i="1"/>
  <c r="D164" i="1"/>
  <c r="D167" i="1" l="1"/>
  <c r="D181" i="1"/>
  <c r="D179" i="1"/>
  <c r="D178" i="1"/>
  <c r="D177" i="1"/>
  <c r="D186" i="1" s="1"/>
  <c r="D160" i="1"/>
  <c r="D158" i="1"/>
  <c r="D156" i="1"/>
  <c r="D154" i="1"/>
  <c r="D152" i="1"/>
  <c r="D150" i="1"/>
  <c r="D148" i="1"/>
  <c r="D146" i="1"/>
  <c r="D144" i="1"/>
  <c r="D142" i="1"/>
  <c r="D140" i="1"/>
  <c r="D138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<sst xmlns="http://schemas.openxmlformats.org/spreadsheetml/2006/main" count="570" uniqueCount="241">
  <si>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</si>
  <si>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</si>
  <si>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</si>
  <si>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</si>
  <si>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</si>
  <si>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</si>
  <si>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</si>
  <si>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</si>
  <si>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</si>
  <si>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01.12.2025 Do 31.12.2025</t>
  </si>
  <si>
    <t>NAŠA DJECA DOO</t>
  </si>
  <si>
    <t>95753870939</t>
  </si>
  <si>
    <t>ZAGREB</t>
  </si>
  <si>
    <t>KNJIGE U KNIŽNICI</t>
  </si>
  <si>
    <t>OŠ IVANA GRANĐE</t>
  </si>
  <si>
    <t>Ukupno:</t>
  </si>
  <si>
    <t>ZAGREBAČKA BANKA</t>
  </si>
  <si>
    <t>92963223473</t>
  </si>
  <si>
    <t>BANKARSKE USLUGE I USLUGE PLATNOG PROMETA</t>
  </si>
  <si>
    <t>BENT EXCELLENT DOO</t>
  </si>
  <si>
    <t>91040737993</t>
  </si>
  <si>
    <t>SITNI INVENTAR I AUTO GUME</t>
  </si>
  <si>
    <t>INVENTIVNA RJEŠENJA D.O.O.</t>
  </si>
  <si>
    <t>90708101924</t>
  </si>
  <si>
    <t>VELIKA GORICA</t>
  </si>
  <si>
    <t>MATERIJAL I SIROVINE</t>
  </si>
  <si>
    <t>ŽAC-JELOVEČKI PEKARNA -KR</t>
  </si>
  <si>
    <t>87190278781</t>
  </si>
  <si>
    <t>SANITACIJA D.O.O.</t>
  </si>
  <si>
    <t>85987734468</t>
  </si>
  <si>
    <t>KOMUNALNE USLUGE</t>
  </si>
  <si>
    <t>PRESEČKI GRUPA d.o.o. za prijevoz</t>
  </si>
  <si>
    <t>85843181422</t>
  </si>
  <si>
    <t>KRAPINA</t>
  </si>
  <si>
    <t>UREDSKI MATERIJAL I OSTALI MATERIJALNI RASHODI</t>
  </si>
  <si>
    <t>USLUGE TELEFONA, POŠTE I PRIJEVOZA</t>
  </si>
  <si>
    <t>FINANCIJSKA AGENCIJA</t>
  </si>
  <si>
    <t>85821130368</t>
  </si>
  <si>
    <t>ZAGREBAČKI HOLDING ČISTOĆ</t>
  </si>
  <si>
    <t>85584865987-004</t>
  </si>
  <si>
    <t>ZAGREBAČKI HOLDING</t>
  </si>
  <si>
    <t>85584865987</t>
  </si>
  <si>
    <t>MET CROATIA ENERGY TRADE DOO</t>
  </si>
  <si>
    <t>85106651596</t>
  </si>
  <si>
    <t>ENERGIJA</t>
  </si>
  <si>
    <t>BIOVEGA</t>
  </si>
  <si>
    <t>84586153335</t>
  </si>
  <si>
    <t>VODOPSKRBA I ODVODNJA d.o.o.</t>
  </si>
  <si>
    <t>83416546499</t>
  </si>
  <si>
    <t>USLUGE TEKUĆEG I INVESTICIJSKOG ODRŽAVANJA</t>
  </si>
  <si>
    <t>ZAGREBAČKI HOLDING ZET</t>
  </si>
  <si>
    <t>82031999604</t>
  </si>
  <si>
    <t>STAMPA D.O.O.</t>
  </si>
  <si>
    <t>81920045396</t>
  </si>
  <si>
    <t>OSTALE USLUGE</t>
  </si>
  <si>
    <t>AGRODALM D.O.O.</t>
  </si>
  <si>
    <t>80649374262</t>
  </si>
  <si>
    <t>STUDIO4WEB</t>
  </si>
  <si>
    <t>76885612500</t>
  </si>
  <si>
    <t>LOBOR</t>
  </si>
  <si>
    <t>RAČUNALNE USLUGE</t>
  </si>
  <si>
    <t>KLARA - ZAGREBAČKE PEKARNE</t>
  </si>
  <si>
    <t>76842508189</t>
  </si>
  <si>
    <t>SREĆKO TOURS D.O.O.</t>
  </si>
  <si>
    <t>74454217661</t>
  </si>
  <si>
    <t>VRBOVEC</t>
  </si>
  <si>
    <t>PEVEX ZAGREB</t>
  </si>
  <si>
    <t>73660371074</t>
  </si>
  <si>
    <t>MARŠIĆ D.O.O.</t>
  </si>
  <si>
    <t>73334529004</t>
  </si>
  <si>
    <t>SESVETE</t>
  </si>
  <si>
    <t>OPTIMUS LAB D.O.O.</t>
  </si>
  <si>
    <t>71981294715</t>
  </si>
  <si>
    <t>ČAKOVEC</t>
  </si>
  <si>
    <t>MLADEN D.O.O.</t>
  </si>
  <si>
    <t>71106835781</t>
  </si>
  <si>
    <t>TELEMACH HRVATSKA D.O.O.</t>
  </si>
  <si>
    <t>70133616033</t>
  </si>
  <si>
    <t>OPG IVANDA IVICA</t>
  </si>
  <si>
    <t>69278154392</t>
  </si>
  <si>
    <t>DUGO SELO</t>
  </si>
  <si>
    <t>ASTRONOMSKO DRUŠTVO PERZEIDI</t>
  </si>
  <si>
    <t>66738320032</t>
  </si>
  <si>
    <t>KRIŽEVCI</t>
  </si>
  <si>
    <t>OSTALI NESPOMENUTI RASHODI POSLOVANJA</t>
  </si>
  <si>
    <t>LIDL HRVATSKA D.O.O.</t>
  </si>
  <si>
    <t>66089976432</t>
  </si>
  <si>
    <t>NARODNE NOVINE</t>
  </si>
  <si>
    <t>64546066176</t>
  </si>
  <si>
    <t>HEP OPSKRBA d.o.o.</t>
  </si>
  <si>
    <t>63073332379</t>
  </si>
  <si>
    <t>GRAD ZAGREB,PROLAZNI RAČ.</t>
  </si>
  <si>
    <t>61817894937</t>
  </si>
  <si>
    <t>SAVEZ ENERGETIČARA HRVATSKE</t>
  </si>
  <si>
    <t>56822948795</t>
  </si>
  <si>
    <t>STRUČNO USAVRŠAVANJE ZAPOSLENIKA</t>
  </si>
  <si>
    <t>EKO JAZO DOO</t>
  </si>
  <si>
    <t>55710121632</t>
  </si>
  <si>
    <t>IVANOVAC</t>
  </si>
  <si>
    <t>IGO-MAT D.O.O.</t>
  </si>
  <si>
    <t>55662000497</t>
  </si>
  <si>
    <t>BREGANA</t>
  </si>
  <si>
    <t>WIENER OSIGURANJE VIG DOO</t>
  </si>
  <si>
    <t>54848403362</t>
  </si>
  <si>
    <t>PREMIJE OSIGURANJA</t>
  </si>
  <si>
    <t>MINISTARSTVO RADA, MIROVINSKOG SUSTAVA, OBITELJI I SOCIJALNE POLITIKE</t>
  </si>
  <si>
    <t>53969486500</t>
  </si>
  <si>
    <t>KAUFLAND</t>
  </si>
  <si>
    <t>47432874968</t>
  </si>
  <si>
    <t>ZAGRAEB</t>
  </si>
  <si>
    <t>TEHNOZAPIS D.O.O.</t>
  </si>
  <si>
    <t>47310667146</t>
  </si>
  <si>
    <t>INTELEKTUALNE I OSOBNE USLUGE</t>
  </si>
  <si>
    <t>SPAR HRVATSKA d.o.o.</t>
  </si>
  <si>
    <t>46108893754</t>
  </si>
  <si>
    <t>PEVEC DOO</t>
  </si>
  <si>
    <t>45740931013</t>
  </si>
  <si>
    <t>ZADAR</t>
  </si>
  <si>
    <t>BONGO FOOD I DRINKS JDOO</t>
  </si>
  <si>
    <t>45548352889</t>
  </si>
  <si>
    <t>GRAFOCENTAR D.O.O.</t>
  </si>
  <si>
    <t>44438339914</t>
  </si>
  <si>
    <t>SESVETSKI KRALJEVEC</t>
  </si>
  <si>
    <t>VINDIJA D.D.</t>
  </si>
  <si>
    <t>44138062462</t>
  </si>
  <si>
    <t>VARAŽDIN</t>
  </si>
  <si>
    <t>PROFIL KNJIGA DOO</t>
  </si>
  <si>
    <t>43192548848</t>
  </si>
  <si>
    <t>LUKAVEC</t>
  </si>
  <si>
    <t>ŠKOLSKA KNJIGA ZAGREB</t>
  </si>
  <si>
    <t>38967655335</t>
  </si>
  <si>
    <t>METRO</t>
  </si>
  <si>
    <t>38016445738</t>
  </si>
  <si>
    <t>OPG CVETIĆ MARIJANA</t>
  </si>
  <si>
    <t>36033938448</t>
  </si>
  <si>
    <t>JASTREBARSKO</t>
  </si>
  <si>
    <t>NASTAVNI ZAVOD ZA JAVNO ZDRAVSTVO DR.ANDRIJA ŠTAMPAR</t>
  </si>
  <si>
    <t>33392005961</t>
  </si>
  <si>
    <t>ZDRAVSTVENE I VETERINARSKE USLUGE</t>
  </si>
  <si>
    <t>HAPPYPLACE OBRT</t>
  </si>
  <si>
    <t>31087529429</t>
  </si>
  <si>
    <t>HRVATSKA GLAZBENA MLADEŽ</t>
  </si>
  <si>
    <t>30457432092</t>
  </si>
  <si>
    <t>KONZUM</t>
  </si>
  <si>
    <t>29955634590</t>
  </si>
  <si>
    <t>REPREZENTACIJA</t>
  </si>
  <si>
    <t>KIK TEXTILLEN UND NON FOOD D.O.O.</t>
  </si>
  <si>
    <t>29471249755</t>
  </si>
  <si>
    <t>ZAPREŠIĆ</t>
  </si>
  <si>
    <t>MARODI D.O.O.</t>
  </si>
  <si>
    <t>28972867079</t>
  </si>
  <si>
    <t>NEDELIŠĆE</t>
  </si>
  <si>
    <t>INA INDUSTRIJA NAFTE D.D.</t>
  </si>
  <si>
    <t>27759560625</t>
  </si>
  <si>
    <t>STAKLARSKI OBRT STAKLO TEŠIJA</t>
  </si>
  <si>
    <t>26260883968</t>
  </si>
  <si>
    <t>IKEA HRVATSKA D.O.O.</t>
  </si>
  <si>
    <t>21523879111</t>
  </si>
  <si>
    <t>SESVETE KRALJEVEC</t>
  </si>
  <si>
    <t>MAER D.O.O.</t>
  </si>
  <si>
    <t>20845957118</t>
  </si>
  <si>
    <t>ECOTERM</t>
  </si>
  <si>
    <t>20784791663</t>
  </si>
  <si>
    <t>OOPG MLAĐAN</t>
  </si>
  <si>
    <t>19079631234</t>
  </si>
  <si>
    <t>10342 DUBRAVA</t>
  </si>
  <si>
    <t>PODRAVKA DD</t>
  </si>
  <si>
    <t>18928523252</t>
  </si>
  <si>
    <t>KOPRIVNICA</t>
  </si>
  <si>
    <t>DRŽAVNI PRORAČUN RH</t>
  </si>
  <si>
    <t>18683136487</t>
  </si>
  <si>
    <t>LJEKARNA JAGATIĆ BELOVAR</t>
  </si>
  <si>
    <t>SLUŽBENA,RADNA I ZAŠTITNA ODJEĆA I OBUĆA</t>
  </si>
  <si>
    <t>OPG IVAN VESELIĆ</t>
  </si>
  <si>
    <t>12214924795</t>
  </si>
  <si>
    <t>NOVO SELO PALANJEČKO</t>
  </si>
  <si>
    <t>KATARINA ZRINSKI</t>
  </si>
  <si>
    <t>DOM ZDRAVLJA ZAGREB ISTOK</t>
  </si>
  <si>
    <t>BRANKA FORJAN</t>
  </si>
  <si>
    <t>AKD ZAŠTITA D.O.O.</t>
  </si>
  <si>
    <t>09253797076</t>
  </si>
  <si>
    <t>ALFA</t>
  </si>
  <si>
    <t>07189160632</t>
  </si>
  <si>
    <t>LEDO PLUS D.O.O.</t>
  </si>
  <si>
    <t>07179054100</t>
  </si>
  <si>
    <t>TEDI POSLOVANJE D.O.O.</t>
  </si>
  <si>
    <t>05614216244</t>
  </si>
  <si>
    <t>ERRI d.o.o.</t>
  </si>
  <si>
    <t>04483680653</t>
  </si>
  <si>
    <t>Zagreb</t>
  </si>
  <si>
    <t>CENTAR ZA KULTURU SESVETE</t>
  </si>
  <si>
    <t>02907920674</t>
  </si>
  <si>
    <t>OFFERTISIMA</t>
  </si>
  <si>
    <t>00643859701</t>
  </si>
  <si>
    <t>NOVAKI</t>
  </si>
  <si>
    <t>VALOTO - PROM d.o.o.</t>
  </si>
  <si>
    <t>URED OVLAŠTENOG ARHITEKTA TEODOR CVITANOVIĆ</t>
  </si>
  <si>
    <t>PLAĆE ZA REDOVAN RAD</t>
  </si>
  <si>
    <t>SLUŽBENA PUTOVANJA</t>
  </si>
  <si>
    <t>NAKNADE ZA PRIJEVOZ, ZA RAD NA TERENU I ODVOJENI ŽIVOT</t>
  </si>
  <si>
    <t>OSTALE NAKNADE TROŠKOVA ZAPOSLENICIMA</t>
  </si>
  <si>
    <t>NAKNADE ZA RAD PREDSTAVNIČKIH I IZVRŠNIH TIJELA I SLIČNO</t>
  </si>
  <si>
    <t>Sveukupno:</t>
  </si>
  <si>
    <t>DOPRINOSI ZA OBVAZNO ZDRAVSTVENO OSIGURANJE</t>
  </si>
  <si>
    <t>OSTALI RASHODI ZA ZAPOSLENE</t>
  </si>
  <si>
    <t>PEVEX DD</t>
  </si>
  <si>
    <t>MATERIJAL ZA TEKUĆE I INVESTICIJSKO ODRŽAVANJE</t>
  </si>
  <si>
    <t>CVJEĆARNICA ELMA</t>
  </si>
  <si>
    <t>07173848748</t>
  </si>
  <si>
    <t>SVETI IVAN ZELINA</t>
  </si>
  <si>
    <t>OSTALI NEPOSMENUTI RASHODI POSLOVANJA</t>
  </si>
  <si>
    <t>PEPCO CROATIA DOO</t>
  </si>
  <si>
    <t>43416900320</t>
  </si>
  <si>
    <t>HRVATSKA POŠTA DD</t>
  </si>
  <si>
    <t>87311810356</t>
  </si>
  <si>
    <t>NARODNI TRGOVAČKI LANAC DOO</t>
  </si>
  <si>
    <t>78344221376</t>
  </si>
  <si>
    <t>ROST ŠPORT DOO</t>
  </si>
  <si>
    <t>63693671750</t>
  </si>
  <si>
    <t>MULLER DOO</t>
  </si>
  <si>
    <t>84698789700</t>
  </si>
  <si>
    <t>CHEMACO DOO</t>
  </si>
  <si>
    <t>60445358686</t>
  </si>
  <si>
    <t>HOĆU KNJIGU DOO</t>
  </si>
  <si>
    <t>97838993800</t>
  </si>
  <si>
    <t>KONZUM PLUS DOO</t>
  </si>
  <si>
    <t>62226620908</t>
  </si>
  <si>
    <t>FRANJIĆ TEKS</t>
  </si>
  <si>
    <t>91189796614</t>
  </si>
  <si>
    <t>REVOLUCIJA SMJEHA DOO</t>
  </si>
  <si>
    <t>49212849675</t>
  </si>
  <si>
    <t>GLOBALNA HRANA DOO</t>
  </si>
  <si>
    <t>97492131626</t>
  </si>
  <si>
    <t>PRISTOJBE I NAKNADE</t>
  </si>
  <si>
    <t>MINISTARSTVO ZNANOSTI, OBRAZOVANJA I MLADIH</t>
  </si>
  <si>
    <t>13653700851</t>
  </si>
  <si>
    <t>97103671104</t>
  </si>
  <si>
    <t>36204551493</t>
  </si>
  <si>
    <t>47025616118</t>
  </si>
  <si>
    <t>47550895659</t>
  </si>
  <si>
    <t>89108227874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</si>
</sst>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4"/>
  <sheetViews>
    <sheetView tabSelected="1" zoomScaleNormal="100" workbookViewId="0">
      <selection activeCell="B160" sqref="B16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141</v>
      </c>
      <c r="E7" s="10">
        <v>4241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195.86</v>
      </c>
      <c r="E9" s="10">
        <v>3431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195.86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472.18</v>
      </c>
      <c r="E11" s="10">
        <v>3225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472.18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1711.5</v>
      </c>
      <c r="E13" s="10">
        <v>3222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1711.5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9940.25</v>
      </c>
      <c r="E15" s="10">
        <v>3222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9940.25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150</v>
      </c>
      <c r="E17" s="10">
        <v>3234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150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480</v>
      </c>
      <c r="E19" s="10">
        <v>3221</v>
      </c>
      <c r="F19" s="9" t="s">
        <v>34</v>
      </c>
      <c r="G19" s="27" t="s">
        <v>14</v>
      </c>
    </row>
    <row r="20" spans="1:7" x14ac:dyDescent="0.25">
      <c r="A20" s="9"/>
      <c r="B20" s="14"/>
      <c r="C20" s="10"/>
      <c r="D20" s="18">
        <v>920</v>
      </c>
      <c r="E20" s="10">
        <v>3231</v>
      </c>
      <c r="F20" s="9" t="s">
        <v>35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1400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12</v>
      </c>
      <c r="D22" s="18">
        <v>9.9600000000000009</v>
      </c>
      <c r="E22" s="10">
        <v>3431</v>
      </c>
      <c r="F22" s="9" t="s">
        <v>18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9.9600000000000009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12</v>
      </c>
      <c r="D24" s="18">
        <v>1021.8</v>
      </c>
      <c r="E24" s="10">
        <v>3234</v>
      </c>
      <c r="F24" s="9" t="s">
        <v>30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1021.8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12</v>
      </c>
      <c r="D26" s="18">
        <v>18.739999999999998</v>
      </c>
      <c r="E26" s="10">
        <v>3234</v>
      </c>
      <c r="F26" s="9" t="s">
        <v>30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18.739999999999998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12</v>
      </c>
      <c r="D28" s="18">
        <v>3136.65</v>
      </c>
      <c r="E28" s="10">
        <v>3223</v>
      </c>
      <c r="F28" s="9" t="s">
        <v>44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3136.65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12</v>
      </c>
      <c r="D30" s="18">
        <v>1267.1400000000001</v>
      </c>
      <c r="E30" s="10">
        <v>3222</v>
      </c>
      <c r="F30" s="9" t="s">
        <v>25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1267.1400000000001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12</v>
      </c>
      <c r="D32" s="18">
        <v>87.96</v>
      </c>
      <c r="E32" s="10">
        <v>3232</v>
      </c>
      <c r="F32" s="9" t="s">
        <v>49</v>
      </c>
      <c r="G32" s="27" t="s">
        <v>14</v>
      </c>
    </row>
    <row r="33" spans="1:7" x14ac:dyDescent="0.25">
      <c r="A33" s="9"/>
      <c r="B33" s="14"/>
      <c r="C33" s="10"/>
      <c r="D33" s="18">
        <v>570</v>
      </c>
      <c r="E33" s="10">
        <v>3234</v>
      </c>
      <c r="F33" s="9" t="s">
        <v>30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SUM(D32:D33)</f>
        <v>657.96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12</v>
      </c>
      <c r="D35" s="18">
        <v>2039.44</v>
      </c>
      <c r="E35" s="10">
        <v>3231</v>
      </c>
      <c r="F35" s="9" t="s">
        <v>35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2039.44</v>
      </c>
      <c r="E36" s="23"/>
      <c r="F36" s="25"/>
      <c r="G36" s="26"/>
    </row>
    <row r="37" spans="1:7" x14ac:dyDescent="0.25">
      <c r="A37" s="9" t="s">
        <v>52</v>
      </c>
      <c r="B37" s="14" t="s">
        <v>53</v>
      </c>
      <c r="C37" s="10" t="s">
        <v>12</v>
      </c>
      <c r="D37" s="18">
        <v>158.1</v>
      </c>
      <c r="E37" s="10">
        <v>3239</v>
      </c>
      <c r="F37" s="9" t="s">
        <v>54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158.1</v>
      </c>
      <c r="E38" s="23"/>
      <c r="F38" s="25"/>
      <c r="G38" s="26"/>
    </row>
    <row r="39" spans="1:7" x14ac:dyDescent="0.25">
      <c r="A39" s="9" t="s">
        <v>55</v>
      </c>
      <c r="B39" s="14" t="s">
        <v>56</v>
      </c>
      <c r="C39" s="10" t="s">
        <v>12</v>
      </c>
      <c r="D39" s="18">
        <v>1983.5</v>
      </c>
      <c r="E39" s="10">
        <v>3222</v>
      </c>
      <c r="F39" s="9" t="s">
        <v>25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1983.5</v>
      </c>
      <c r="E40" s="23"/>
      <c r="F40" s="25"/>
      <c r="G40" s="26"/>
    </row>
    <row r="41" spans="1:7" x14ac:dyDescent="0.25">
      <c r="A41" s="9" t="s">
        <v>57</v>
      </c>
      <c r="B41" s="14" t="s">
        <v>58</v>
      </c>
      <c r="C41" s="10" t="s">
        <v>59</v>
      </c>
      <c r="D41" s="18">
        <v>32.89</v>
      </c>
      <c r="E41" s="10">
        <v>3238</v>
      </c>
      <c r="F41" s="9" t="s">
        <v>60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32.89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12</v>
      </c>
      <c r="D43" s="18">
        <v>15378.07</v>
      </c>
      <c r="E43" s="10">
        <v>3222</v>
      </c>
      <c r="F43" s="9" t="s">
        <v>25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15378.07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65</v>
      </c>
      <c r="D45" s="18">
        <v>1155</v>
      </c>
      <c r="E45" s="10">
        <v>3231</v>
      </c>
      <c r="F45" s="9" t="s">
        <v>35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1155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12</v>
      </c>
      <c r="D47" s="18">
        <v>702.03</v>
      </c>
      <c r="E47" s="10">
        <v>3232</v>
      </c>
      <c r="F47" s="9" t="s">
        <v>49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702.03</v>
      </c>
      <c r="E48" s="23"/>
      <c r="F48" s="25"/>
      <c r="G48" s="26"/>
    </row>
    <row r="49" spans="1:7" x14ac:dyDescent="0.25">
      <c r="A49" s="9" t="s">
        <v>68</v>
      </c>
      <c r="B49" s="14" t="s">
        <v>69</v>
      </c>
      <c r="C49" s="10" t="s">
        <v>70</v>
      </c>
      <c r="D49" s="18">
        <v>68.06</v>
      </c>
      <c r="E49" s="10">
        <v>3221</v>
      </c>
      <c r="F49" s="9" t="s">
        <v>34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68.06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73</v>
      </c>
      <c r="D51" s="18">
        <v>82.5</v>
      </c>
      <c r="E51" s="10">
        <v>3238</v>
      </c>
      <c r="F51" s="9" t="s">
        <v>60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82.5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12</v>
      </c>
      <c r="D53" s="18">
        <v>4485.95</v>
      </c>
      <c r="E53" s="10">
        <v>3222</v>
      </c>
      <c r="F53" s="9" t="s">
        <v>25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4485.95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12</v>
      </c>
      <c r="D55" s="18">
        <v>102.86</v>
      </c>
      <c r="E55" s="10">
        <v>3231</v>
      </c>
      <c r="F55" s="9" t="s">
        <v>35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102.86</v>
      </c>
      <c r="E56" s="23"/>
      <c r="F56" s="25"/>
      <c r="G56" s="26"/>
    </row>
    <row r="57" spans="1:7" x14ac:dyDescent="0.25">
      <c r="A57" s="9" t="s">
        <v>78</v>
      </c>
      <c r="B57" s="14" t="s">
        <v>79</v>
      </c>
      <c r="C57" s="10" t="s">
        <v>80</v>
      </c>
      <c r="D57" s="18">
        <v>256</v>
      </c>
      <c r="E57" s="10">
        <v>3222</v>
      </c>
      <c r="F57" s="9" t="s">
        <v>25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256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83</v>
      </c>
      <c r="D59" s="18">
        <v>135</v>
      </c>
      <c r="E59" s="10">
        <v>3299</v>
      </c>
      <c r="F59" s="9" t="s">
        <v>84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135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24</v>
      </c>
      <c r="D61" s="18">
        <v>528.91</v>
      </c>
      <c r="E61" s="10">
        <v>3222</v>
      </c>
      <c r="F61" s="9" t="s">
        <v>25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528.91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12</v>
      </c>
      <c r="D63" s="18">
        <v>1097.83</v>
      </c>
      <c r="E63" s="10">
        <v>3221</v>
      </c>
      <c r="F63" s="9" t="s">
        <v>34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1097.83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12</v>
      </c>
      <c r="D65" s="18">
        <v>1874.85</v>
      </c>
      <c r="E65" s="10">
        <v>3223</v>
      </c>
      <c r="F65" s="9" t="s">
        <v>44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1874.85</v>
      </c>
      <c r="E66" s="23"/>
      <c r="F66" s="25"/>
      <c r="G66" s="26"/>
    </row>
    <row r="67" spans="1:7" x14ac:dyDescent="0.25">
      <c r="A67" s="9" t="s">
        <v>91</v>
      </c>
      <c r="B67" s="14" t="s">
        <v>92</v>
      </c>
      <c r="C67" s="10" t="s">
        <v>12</v>
      </c>
      <c r="D67" s="18">
        <v>56.05</v>
      </c>
      <c r="E67" s="10">
        <v>3234</v>
      </c>
      <c r="F67" s="9" t="s">
        <v>30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56.05</v>
      </c>
      <c r="E68" s="23"/>
      <c r="F68" s="25"/>
      <c r="G68" s="26"/>
    </row>
    <row r="69" spans="1:7" x14ac:dyDescent="0.25">
      <c r="A69" s="9" t="s">
        <v>93</v>
      </c>
      <c r="B69" s="14" t="s">
        <v>94</v>
      </c>
      <c r="C69" s="10" t="s">
        <v>12</v>
      </c>
      <c r="D69" s="18">
        <v>47</v>
      </c>
      <c r="E69" s="10">
        <v>3213</v>
      </c>
      <c r="F69" s="9" t="s">
        <v>95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47</v>
      </c>
      <c r="E70" s="23"/>
      <c r="F70" s="25"/>
      <c r="G70" s="26"/>
    </row>
    <row r="71" spans="1:7" x14ac:dyDescent="0.25">
      <c r="A71" s="9" t="s">
        <v>96</v>
      </c>
      <c r="B71" s="14" t="s">
        <v>97</v>
      </c>
      <c r="C71" s="10" t="s">
        <v>98</v>
      </c>
      <c r="D71" s="18">
        <v>144.49</v>
      </c>
      <c r="E71" s="10">
        <v>3222</v>
      </c>
      <c r="F71" s="9" t="s">
        <v>25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144.49</v>
      </c>
      <c r="E72" s="23"/>
      <c r="F72" s="25"/>
      <c r="G72" s="26"/>
    </row>
    <row r="73" spans="1:7" x14ac:dyDescent="0.25">
      <c r="A73" s="9" t="s">
        <v>99</v>
      </c>
      <c r="B73" s="14" t="s">
        <v>100</v>
      </c>
      <c r="C73" s="10" t="s">
        <v>101</v>
      </c>
      <c r="D73" s="18">
        <v>2353.08</v>
      </c>
      <c r="E73" s="10">
        <v>3222</v>
      </c>
      <c r="F73" s="9" t="s">
        <v>25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2353.08</v>
      </c>
      <c r="E74" s="23"/>
      <c r="F74" s="25"/>
      <c r="G74" s="26"/>
    </row>
    <row r="75" spans="1:7" x14ac:dyDescent="0.25">
      <c r="A75" s="9" t="s">
        <v>102</v>
      </c>
      <c r="B75" s="14" t="s">
        <v>103</v>
      </c>
      <c r="C75" s="10" t="s">
        <v>12</v>
      </c>
      <c r="D75" s="18">
        <v>3477.22</v>
      </c>
      <c r="E75" s="10">
        <v>3292</v>
      </c>
      <c r="F75" s="9" t="s">
        <v>104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3477.22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12</v>
      </c>
      <c r="D77" s="18">
        <v>74.33</v>
      </c>
      <c r="E77" s="10">
        <v>3213</v>
      </c>
      <c r="F77" s="9" t="s">
        <v>95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74.33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109</v>
      </c>
      <c r="D79" s="18">
        <v>15.11</v>
      </c>
      <c r="E79" s="10">
        <v>3222</v>
      </c>
      <c r="F79" s="9" t="s">
        <v>25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15.11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12</v>
      </c>
      <c r="D81" s="18">
        <v>100</v>
      </c>
      <c r="E81" s="10">
        <v>3237</v>
      </c>
      <c r="F81" s="9" t="s">
        <v>112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100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12</v>
      </c>
      <c r="D83" s="18">
        <v>8.09</v>
      </c>
      <c r="E83" s="10">
        <v>3221</v>
      </c>
      <c r="F83" s="9" t="s">
        <v>34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8.09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117</v>
      </c>
      <c r="D85" s="18">
        <v>58</v>
      </c>
      <c r="E85" s="10">
        <v>3232</v>
      </c>
      <c r="F85" s="9" t="s">
        <v>49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58</v>
      </c>
      <c r="E86" s="23"/>
      <c r="F86" s="25"/>
      <c r="G86" s="26"/>
    </row>
    <row r="87" spans="1:7" x14ac:dyDescent="0.25">
      <c r="A87" s="9" t="s">
        <v>118</v>
      </c>
      <c r="B87" s="14" t="s">
        <v>119</v>
      </c>
      <c r="C87" s="10" t="s">
        <v>12</v>
      </c>
      <c r="D87" s="18">
        <v>3085.33</v>
      </c>
      <c r="E87" s="10">
        <v>3222</v>
      </c>
      <c r="F87" s="9" t="s">
        <v>25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3085.33</v>
      </c>
      <c r="E88" s="23"/>
      <c r="F88" s="25"/>
      <c r="G88" s="26"/>
    </row>
    <row r="89" spans="1:7" x14ac:dyDescent="0.25">
      <c r="A89" s="9" t="s">
        <v>120</v>
      </c>
      <c r="B89" s="14" t="s">
        <v>121</v>
      </c>
      <c r="C89" s="10" t="s">
        <v>122</v>
      </c>
      <c r="D89" s="18">
        <v>35.51</v>
      </c>
      <c r="E89" s="10">
        <v>3221</v>
      </c>
      <c r="F89" s="9" t="s">
        <v>34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35.51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125</v>
      </c>
      <c r="D91" s="18">
        <v>6747.37</v>
      </c>
      <c r="E91" s="10">
        <v>3222</v>
      </c>
      <c r="F91" s="9" t="s">
        <v>25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6747.37</v>
      </c>
      <c r="E92" s="23"/>
      <c r="F92" s="25"/>
      <c r="G92" s="26"/>
    </row>
    <row r="93" spans="1:7" x14ac:dyDescent="0.25">
      <c r="A93" s="9" t="s">
        <v>126</v>
      </c>
      <c r="B93" s="14" t="s">
        <v>127</v>
      </c>
      <c r="C93" s="10" t="s">
        <v>128</v>
      </c>
      <c r="D93" s="18">
        <v>409</v>
      </c>
      <c r="E93" s="10">
        <v>4241</v>
      </c>
      <c r="F93" s="9" t="s">
        <v>13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409</v>
      </c>
      <c r="E94" s="23"/>
      <c r="F94" s="25"/>
      <c r="G94" s="26"/>
    </row>
    <row r="95" spans="1:7" x14ac:dyDescent="0.25">
      <c r="A95" s="9" t="s">
        <v>129</v>
      </c>
      <c r="B95" s="14" t="s">
        <v>130</v>
      </c>
      <c r="C95" s="10" t="s">
        <v>12</v>
      </c>
      <c r="D95" s="18">
        <v>1874.98</v>
      </c>
      <c r="E95" s="10">
        <v>4241</v>
      </c>
      <c r="F95" s="9" t="s">
        <v>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1874.98</v>
      </c>
      <c r="E96" s="23"/>
      <c r="F96" s="25"/>
      <c r="G96" s="26"/>
    </row>
    <row r="97" spans="1:7" x14ac:dyDescent="0.25">
      <c r="A97" s="9" t="s">
        <v>131</v>
      </c>
      <c r="B97" s="14" t="s">
        <v>132</v>
      </c>
      <c r="C97" s="10" t="s">
        <v>12</v>
      </c>
      <c r="D97" s="18">
        <v>319.85000000000002</v>
      </c>
      <c r="E97" s="10">
        <v>3221</v>
      </c>
      <c r="F97" s="9" t="s">
        <v>34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319.85000000000002</v>
      </c>
      <c r="E98" s="23"/>
      <c r="F98" s="25"/>
      <c r="G98" s="26"/>
    </row>
    <row r="99" spans="1:7" x14ac:dyDescent="0.25">
      <c r="A99" s="9" t="s">
        <v>133</v>
      </c>
      <c r="B99" s="14" t="s">
        <v>134</v>
      </c>
      <c r="C99" s="10" t="s">
        <v>135</v>
      </c>
      <c r="D99" s="18">
        <v>155.4</v>
      </c>
      <c r="E99" s="10">
        <v>3222</v>
      </c>
      <c r="F99" s="9" t="s">
        <v>25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155.4</v>
      </c>
      <c r="E100" s="23"/>
      <c r="F100" s="25"/>
      <c r="G100" s="26"/>
    </row>
    <row r="101" spans="1:7" x14ac:dyDescent="0.25">
      <c r="A101" s="9" t="s">
        <v>136</v>
      </c>
      <c r="B101" s="14" t="s">
        <v>137</v>
      </c>
      <c r="C101" s="10" t="s">
        <v>12</v>
      </c>
      <c r="D101" s="18">
        <v>77</v>
      </c>
      <c r="E101" s="10">
        <v>3236</v>
      </c>
      <c r="F101" s="9" t="s">
        <v>138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77</v>
      </c>
      <c r="E102" s="23"/>
      <c r="F102" s="25"/>
      <c r="G102" s="26"/>
    </row>
    <row r="103" spans="1:7" x14ac:dyDescent="0.25">
      <c r="A103" s="9" t="s">
        <v>139</v>
      </c>
      <c r="B103" s="14" t="s">
        <v>140</v>
      </c>
      <c r="C103" s="10" t="s">
        <v>12</v>
      </c>
      <c r="D103" s="18">
        <v>120</v>
      </c>
      <c r="E103" s="10">
        <v>4241</v>
      </c>
      <c r="F103" s="9" t="s">
        <v>13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120</v>
      </c>
      <c r="E104" s="23"/>
      <c r="F104" s="25"/>
      <c r="G104" s="26"/>
    </row>
    <row r="105" spans="1:7" x14ac:dyDescent="0.25">
      <c r="A105" s="9" t="s">
        <v>141</v>
      </c>
      <c r="B105" s="14" t="s">
        <v>142</v>
      </c>
      <c r="C105" s="10" t="s">
        <v>12</v>
      </c>
      <c r="D105" s="18">
        <v>372</v>
      </c>
      <c r="E105" s="10">
        <v>3299</v>
      </c>
      <c r="F105" s="9" t="s">
        <v>84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372</v>
      </c>
      <c r="E106" s="23"/>
      <c r="F106" s="25"/>
      <c r="G106" s="26"/>
    </row>
    <row r="107" spans="1:7" x14ac:dyDescent="0.25">
      <c r="A107" s="9" t="s">
        <v>143</v>
      </c>
      <c r="B107" s="14" t="s">
        <v>144</v>
      </c>
      <c r="C107" s="10" t="s">
        <v>12</v>
      </c>
      <c r="D107" s="18">
        <v>38.49</v>
      </c>
      <c r="E107" s="10">
        <v>3221</v>
      </c>
      <c r="F107" s="9" t="s">
        <v>34</v>
      </c>
      <c r="G107" s="27" t="s">
        <v>14</v>
      </c>
    </row>
    <row r="108" spans="1:7" x14ac:dyDescent="0.25">
      <c r="A108" s="9"/>
      <c r="B108" s="14"/>
      <c r="C108" s="10"/>
      <c r="D108" s="18">
        <v>10.77</v>
      </c>
      <c r="E108" s="10">
        <v>3222</v>
      </c>
      <c r="F108" s="9" t="s">
        <v>25</v>
      </c>
      <c r="G108" s="28" t="s">
        <v>14</v>
      </c>
    </row>
    <row r="109" spans="1:7" x14ac:dyDescent="0.25">
      <c r="A109" s="9"/>
      <c r="B109" s="14"/>
      <c r="C109" s="10"/>
      <c r="D109" s="18">
        <v>335.33</v>
      </c>
      <c r="E109" s="10">
        <v>3293</v>
      </c>
      <c r="F109" s="9" t="s">
        <v>145</v>
      </c>
      <c r="G109" s="28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SUM(D107:D109)</f>
        <v>384.59</v>
      </c>
      <c r="E110" s="23"/>
      <c r="F110" s="25"/>
      <c r="G110" s="26"/>
    </row>
    <row r="111" spans="1:7" x14ac:dyDescent="0.25">
      <c r="A111" s="9" t="s">
        <v>146</v>
      </c>
      <c r="B111" s="14" t="s">
        <v>147</v>
      </c>
      <c r="C111" s="10" t="s">
        <v>148</v>
      </c>
      <c r="D111" s="18">
        <v>12</v>
      </c>
      <c r="E111" s="10">
        <v>3221</v>
      </c>
      <c r="F111" s="9" t="s">
        <v>34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12</v>
      </c>
      <c r="E112" s="23"/>
      <c r="F112" s="25"/>
      <c r="G112" s="26"/>
    </row>
    <row r="113" spans="1:7" x14ac:dyDescent="0.25">
      <c r="A113" s="9" t="s">
        <v>149</v>
      </c>
      <c r="B113" s="14" t="s">
        <v>150</v>
      </c>
      <c r="C113" s="10" t="s">
        <v>151</v>
      </c>
      <c r="D113" s="18">
        <v>184.98</v>
      </c>
      <c r="E113" s="10">
        <v>3222</v>
      </c>
      <c r="F113" s="9" t="s">
        <v>25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184.98</v>
      </c>
      <c r="E114" s="23"/>
      <c r="F114" s="25"/>
      <c r="G114" s="26"/>
    </row>
    <row r="115" spans="1:7" x14ac:dyDescent="0.25">
      <c r="A115" s="9" t="s">
        <v>152</v>
      </c>
      <c r="B115" s="14" t="s">
        <v>153</v>
      </c>
      <c r="C115" s="10" t="s">
        <v>12</v>
      </c>
      <c r="D115" s="18">
        <v>3118.95</v>
      </c>
      <c r="E115" s="10">
        <v>3223</v>
      </c>
      <c r="F115" s="9" t="s">
        <v>44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3118.95</v>
      </c>
      <c r="E116" s="23"/>
      <c r="F116" s="25"/>
      <c r="G116" s="26"/>
    </row>
    <row r="117" spans="1:7" x14ac:dyDescent="0.25">
      <c r="A117" s="9" t="s">
        <v>154</v>
      </c>
      <c r="B117" s="14" t="s">
        <v>155</v>
      </c>
      <c r="C117" s="10" t="s">
        <v>12</v>
      </c>
      <c r="D117" s="18">
        <v>212.5</v>
      </c>
      <c r="E117" s="10">
        <v>3232</v>
      </c>
      <c r="F117" s="9" t="s">
        <v>49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212.5</v>
      </c>
      <c r="E118" s="23"/>
      <c r="F118" s="25"/>
      <c r="G118" s="26"/>
    </row>
    <row r="119" spans="1:7" x14ac:dyDescent="0.25">
      <c r="A119" s="9" t="s">
        <v>156</v>
      </c>
      <c r="B119" s="14" t="s">
        <v>157</v>
      </c>
      <c r="C119" s="10" t="s">
        <v>158</v>
      </c>
      <c r="D119" s="18">
        <v>159.97</v>
      </c>
      <c r="E119" s="10">
        <v>3225</v>
      </c>
      <c r="F119" s="9" t="s">
        <v>21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159.97</v>
      </c>
      <c r="E120" s="23"/>
      <c r="F120" s="25"/>
      <c r="G120" s="26"/>
    </row>
    <row r="121" spans="1:7" x14ac:dyDescent="0.25">
      <c r="A121" s="9" t="s">
        <v>159</v>
      </c>
      <c r="B121" s="14" t="s">
        <v>160</v>
      </c>
      <c r="C121" s="10" t="s">
        <v>12</v>
      </c>
      <c r="D121" s="18">
        <v>600</v>
      </c>
      <c r="E121" s="10">
        <v>3232</v>
      </c>
      <c r="F121" s="9" t="s">
        <v>49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600</v>
      </c>
      <c r="E122" s="23"/>
      <c r="F122" s="25"/>
      <c r="G122" s="26"/>
    </row>
    <row r="123" spans="1:7" x14ac:dyDescent="0.25">
      <c r="A123" s="9" t="s">
        <v>161</v>
      </c>
      <c r="B123" s="14" t="s">
        <v>162</v>
      </c>
      <c r="C123" s="10" t="s">
        <v>12</v>
      </c>
      <c r="D123" s="18">
        <v>2200</v>
      </c>
      <c r="E123" s="10">
        <v>3232</v>
      </c>
      <c r="F123" s="9" t="s">
        <v>49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2200</v>
      </c>
      <c r="E124" s="23"/>
      <c r="F124" s="25"/>
      <c r="G124" s="26"/>
    </row>
    <row r="125" spans="1:7" x14ac:dyDescent="0.25">
      <c r="A125" s="9" t="s">
        <v>163</v>
      </c>
      <c r="B125" s="14" t="s">
        <v>164</v>
      </c>
      <c r="C125" s="10" t="s">
        <v>165</v>
      </c>
      <c r="D125" s="18">
        <v>544.22</v>
      </c>
      <c r="E125" s="10">
        <v>3222</v>
      </c>
      <c r="F125" s="9" t="s">
        <v>25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544.22</v>
      </c>
      <c r="E126" s="23"/>
      <c r="F126" s="25"/>
      <c r="G126" s="26"/>
    </row>
    <row r="127" spans="1:7" x14ac:dyDescent="0.25">
      <c r="A127" s="9" t="s">
        <v>166</v>
      </c>
      <c r="B127" s="14" t="s">
        <v>167</v>
      </c>
      <c r="C127" s="10" t="s">
        <v>168</v>
      </c>
      <c r="D127" s="18">
        <v>80.3</v>
      </c>
      <c r="E127" s="10">
        <v>3222</v>
      </c>
      <c r="F127" s="9" t="s">
        <v>25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80.3</v>
      </c>
      <c r="E128" s="23"/>
      <c r="F128" s="25"/>
      <c r="G128" s="26"/>
    </row>
    <row r="129" spans="1:7" x14ac:dyDescent="0.25">
      <c r="A129" s="9" t="s">
        <v>169</v>
      </c>
      <c r="B129" s="14" t="s">
        <v>170</v>
      </c>
      <c r="C129" s="10" t="s">
        <v>12</v>
      </c>
      <c r="D129" s="18">
        <v>53.75</v>
      </c>
      <c r="E129" s="10">
        <v>3213</v>
      </c>
      <c r="F129" s="9" t="s">
        <v>95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53.75</v>
      </c>
      <c r="E130" s="23"/>
      <c r="F130" s="25"/>
      <c r="G130" s="26"/>
    </row>
    <row r="131" spans="1:7" x14ac:dyDescent="0.25">
      <c r="A131" s="9" t="s">
        <v>171</v>
      </c>
      <c r="B131" s="14" t="s">
        <v>238</v>
      </c>
      <c r="C131" s="10" t="s">
        <v>12</v>
      </c>
      <c r="D131" s="18">
        <v>724.51</v>
      </c>
      <c r="E131" s="10">
        <v>3227</v>
      </c>
      <c r="F131" s="9" t="s">
        <v>172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724.51</v>
      </c>
      <c r="E132" s="23"/>
      <c r="F132" s="25"/>
      <c r="G132" s="26"/>
    </row>
    <row r="133" spans="1:7" x14ac:dyDescent="0.25">
      <c r="A133" s="9" t="s">
        <v>173</v>
      </c>
      <c r="B133" s="14" t="s">
        <v>174</v>
      </c>
      <c r="C133" s="10" t="s">
        <v>175</v>
      </c>
      <c r="D133" s="18">
        <v>284.45</v>
      </c>
      <c r="E133" s="10">
        <v>3222</v>
      </c>
      <c r="F133" s="9" t="s">
        <v>25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284.45</v>
      </c>
      <c r="E134" s="23"/>
      <c r="F134" s="25"/>
      <c r="G134" s="26"/>
    </row>
    <row r="135" spans="1:7" x14ac:dyDescent="0.25">
      <c r="A135" s="9" t="s">
        <v>176</v>
      </c>
      <c r="B135" s="14" t="s">
        <v>235</v>
      </c>
      <c r="C135" s="10" t="s">
        <v>125</v>
      </c>
      <c r="D135" s="18">
        <v>13</v>
      </c>
      <c r="E135" s="10">
        <v>3239</v>
      </c>
      <c r="F135" s="9" t="s">
        <v>54</v>
      </c>
      <c r="G135" s="27" t="s">
        <v>14</v>
      </c>
    </row>
    <row r="136" spans="1:7" x14ac:dyDescent="0.25">
      <c r="A136" s="9"/>
      <c r="B136" s="14"/>
      <c r="C136" s="10"/>
      <c r="D136" s="18">
        <v>6</v>
      </c>
      <c r="E136" s="10">
        <v>3299</v>
      </c>
      <c r="F136" s="9" t="s">
        <v>84</v>
      </c>
      <c r="G136" s="28" t="s">
        <v>14</v>
      </c>
    </row>
    <row r="137" spans="1:7" x14ac:dyDescent="0.25">
      <c r="A137" s="9"/>
      <c r="B137" s="14"/>
      <c r="C137" s="10"/>
      <c r="D137" s="18">
        <v>1188.95</v>
      </c>
      <c r="E137" s="10">
        <v>4241</v>
      </c>
      <c r="F137" s="9" t="s">
        <v>13</v>
      </c>
      <c r="G137" s="28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SUM(D135:D137)</f>
        <v>1207.95</v>
      </c>
      <c r="E138" s="23"/>
      <c r="F138" s="25"/>
      <c r="G138" s="26"/>
    </row>
    <row r="139" spans="1:7" x14ac:dyDescent="0.25">
      <c r="A139" s="9" t="s">
        <v>177</v>
      </c>
      <c r="B139" s="14" t="s">
        <v>236</v>
      </c>
      <c r="C139" s="10" t="s">
        <v>12</v>
      </c>
      <c r="D139" s="18">
        <v>139.82</v>
      </c>
      <c r="E139" s="10">
        <v>3236</v>
      </c>
      <c r="F139" s="9" t="s">
        <v>138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139.82</v>
      </c>
      <c r="E140" s="23"/>
      <c r="F140" s="25"/>
      <c r="G140" s="26"/>
    </row>
    <row r="141" spans="1:7" x14ac:dyDescent="0.25">
      <c r="A141" s="9" t="s">
        <v>178</v>
      </c>
      <c r="B141" s="14" t="s">
        <v>237</v>
      </c>
      <c r="C141" s="10" t="s">
        <v>12</v>
      </c>
      <c r="D141" s="18">
        <v>36.18</v>
      </c>
      <c r="E141" s="10">
        <v>3238</v>
      </c>
      <c r="F141" s="9" t="s">
        <v>60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36.18</v>
      </c>
      <c r="E142" s="23"/>
      <c r="F142" s="25"/>
      <c r="G142" s="26"/>
    </row>
    <row r="143" spans="1:7" x14ac:dyDescent="0.25">
      <c r="A143" s="9" t="s">
        <v>179</v>
      </c>
      <c r="B143" s="14" t="s">
        <v>180</v>
      </c>
      <c r="C143" s="10" t="s">
        <v>12</v>
      </c>
      <c r="D143" s="18">
        <v>110</v>
      </c>
      <c r="E143" s="10">
        <v>3239</v>
      </c>
      <c r="F143" s="9" t="s">
        <v>54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110</v>
      </c>
      <c r="E144" s="23"/>
      <c r="F144" s="25"/>
      <c r="G144" s="26"/>
    </row>
    <row r="145" spans="1:7" x14ac:dyDescent="0.25">
      <c r="A145" s="9" t="s">
        <v>181</v>
      </c>
      <c r="B145" s="14" t="s">
        <v>182</v>
      </c>
      <c r="C145" s="10" t="s">
        <v>12</v>
      </c>
      <c r="D145" s="18">
        <v>345</v>
      </c>
      <c r="E145" s="10">
        <v>4241</v>
      </c>
      <c r="F145" s="9" t="s">
        <v>13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345</v>
      </c>
      <c r="E146" s="23"/>
      <c r="F146" s="25"/>
      <c r="G146" s="26"/>
    </row>
    <row r="147" spans="1:7" x14ac:dyDescent="0.25">
      <c r="A147" s="9" t="s">
        <v>183</v>
      </c>
      <c r="B147" s="14" t="s">
        <v>184</v>
      </c>
      <c r="C147" s="10" t="s">
        <v>12</v>
      </c>
      <c r="D147" s="18">
        <v>441.41</v>
      </c>
      <c r="E147" s="10">
        <v>3222</v>
      </c>
      <c r="F147" s="9" t="s">
        <v>25</v>
      </c>
      <c r="G147" s="27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SUM(D147:D147)</f>
        <v>441.41</v>
      </c>
      <c r="E148" s="23"/>
      <c r="F148" s="25"/>
      <c r="G148" s="26"/>
    </row>
    <row r="149" spans="1:7" x14ac:dyDescent="0.25">
      <c r="A149" s="9" t="s">
        <v>185</v>
      </c>
      <c r="B149" s="14" t="s">
        <v>186</v>
      </c>
      <c r="C149" s="10" t="s">
        <v>12</v>
      </c>
      <c r="D149" s="18">
        <v>47.1</v>
      </c>
      <c r="E149" s="10">
        <v>3221</v>
      </c>
      <c r="F149" s="9" t="s">
        <v>34</v>
      </c>
      <c r="G149" s="27" t="s">
        <v>14</v>
      </c>
    </row>
    <row r="150" spans="1:7" ht="27" customHeight="1" thickBot="1" x14ac:dyDescent="0.3">
      <c r="A150" s="21" t="s">
        <v>15</v>
      </c>
      <c r="B150" s="22"/>
      <c r="C150" s="23"/>
      <c r="D150" s="24">
        <f>SUM(D149:D149)</f>
        <v>47.1</v>
      </c>
      <c r="E150" s="23"/>
      <c r="F150" s="25"/>
      <c r="G150" s="26"/>
    </row>
    <row r="151" spans="1:7" x14ac:dyDescent="0.25">
      <c r="A151" s="9" t="s">
        <v>187</v>
      </c>
      <c r="B151" s="14" t="s">
        <v>188</v>
      </c>
      <c r="C151" s="10" t="s">
        <v>189</v>
      </c>
      <c r="D151" s="18">
        <v>337.69</v>
      </c>
      <c r="E151" s="10">
        <v>3232</v>
      </c>
      <c r="F151" s="9" t="s">
        <v>49</v>
      </c>
      <c r="G151" s="27" t="s">
        <v>14</v>
      </c>
    </row>
    <row r="152" spans="1:7" ht="27" customHeight="1" thickBot="1" x14ac:dyDescent="0.3">
      <c r="A152" s="21" t="s">
        <v>15</v>
      </c>
      <c r="B152" s="22"/>
      <c r="C152" s="23"/>
      <c r="D152" s="24">
        <f>SUM(D151:D151)</f>
        <v>337.69</v>
      </c>
      <c r="E152" s="23"/>
      <c r="F152" s="25"/>
      <c r="G152" s="26"/>
    </row>
    <row r="153" spans="1:7" x14ac:dyDescent="0.25">
      <c r="A153" s="9" t="s">
        <v>190</v>
      </c>
      <c r="B153" s="14" t="s">
        <v>191</v>
      </c>
      <c r="C153" s="10" t="s">
        <v>12</v>
      </c>
      <c r="D153" s="18">
        <v>296</v>
      </c>
      <c r="E153" s="10">
        <v>3299</v>
      </c>
      <c r="F153" s="9" t="s">
        <v>84</v>
      </c>
      <c r="G153" s="27" t="s">
        <v>14</v>
      </c>
    </row>
    <row r="154" spans="1:7" ht="27" customHeight="1" thickBot="1" x14ac:dyDescent="0.3">
      <c r="A154" s="21" t="s">
        <v>15</v>
      </c>
      <c r="B154" s="22"/>
      <c r="C154" s="23"/>
      <c r="D154" s="24">
        <f>SUM(D153:D153)</f>
        <v>296</v>
      </c>
      <c r="E154" s="23"/>
      <c r="F154" s="25"/>
      <c r="G154" s="26"/>
    </row>
    <row r="155" spans="1:7" x14ac:dyDescent="0.25">
      <c r="A155" s="9" t="s">
        <v>192</v>
      </c>
      <c r="B155" s="14" t="s">
        <v>193</v>
      </c>
      <c r="C155" s="10" t="s">
        <v>194</v>
      </c>
      <c r="D155" s="18">
        <v>90.2</v>
      </c>
      <c r="E155" s="10">
        <v>3221</v>
      </c>
      <c r="F155" s="9" t="s">
        <v>34</v>
      </c>
      <c r="G155" s="27" t="s">
        <v>14</v>
      </c>
    </row>
    <row r="156" spans="1:7" ht="27" customHeight="1" thickBot="1" x14ac:dyDescent="0.3">
      <c r="A156" s="21" t="s">
        <v>15</v>
      </c>
      <c r="B156" s="22"/>
      <c r="C156" s="23"/>
      <c r="D156" s="24">
        <f>SUM(D155:D155)</f>
        <v>90.2</v>
      </c>
      <c r="E156" s="23"/>
      <c r="F156" s="25"/>
      <c r="G156" s="26"/>
    </row>
    <row r="157" spans="1:7" x14ac:dyDescent="0.25">
      <c r="A157" s="9" t="s">
        <v>195</v>
      </c>
      <c r="B157" s="14" t="s">
        <v>239</v>
      </c>
      <c r="C157" s="10" t="s">
        <v>189</v>
      </c>
      <c r="D157" s="18">
        <v>459.6</v>
      </c>
      <c r="E157" s="10">
        <v>3232</v>
      </c>
      <c r="F157" s="9" t="s">
        <v>49</v>
      </c>
      <c r="G157" s="27" t="s">
        <v>14</v>
      </c>
    </row>
    <row r="158" spans="1:7" ht="27" customHeight="1" thickBot="1" x14ac:dyDescent="0.3">
      <c r="A158" s="21" t="s">
        <v>15</v>
      </c>
      <c r="B158" s="22"/>
      <c r="C158" s="23"/>
      <c r="D158" s="24">
        <f>SUM(D157:D157)</f>
        <v>459.6</v>
      </c>
      <c r="E158" s="23"/>
      <c r="F158" s="25"/>
      <c r="G158" s="26"/>
    </row>
    <row r="159" spans="1:7" x14ac:dyDescent="0.25">
      <c r="A159" s="9" t="s">
        <v>196</v>
      </c>
      <c r="B159" s="14" t="s">
        <v>240</v>
      </c>
      <c r="C159" s="10" t="s">
        <v>189</v>
      </c>
      <c r="D159" s="18">
        <v>26750</v>
      </c>
      <c r="E159" s="10">
        <v>3232</v>
      </c>
      <c r="F159" s="9" t="s">
        <v>49</v>
      </c>
      <c r="G159" s="27" t="s">
        <v>14</v>
      </c>
    </row>
    <row r="160" spans="1:7" ht="27" customHeight="1" thickBot="1" x14ac:dyDescent="0.3">
      <c r="A160" s="21" t="s">
        <v>15</v>
      </c>
      <c r="B160" s="22"/>
      <c r="C160" s="23"/>
      <c r="D160" s="24">
        <f>SUM(D159:D159)</f>
        <v>26750</v>
      </c>
      <c r="E160" s="23"/>
      <c r="F160" s="25"/>
      <c r="G160" s="26"/>
    </row>
    <row r="161" spans="1:7" ht="27" customHeight="1" x14ac:dyDescent="0.25">
      <c r="A161" s="35" t="s">
        <v>205</v>
      </c>
      <c r="B161" s="36" t="s">
        <v>67</v>
      </c>
      <c r="C161" s="37" t="s">
        <v>12</v>
      </c>
      <c r="D161" s="38">
        <v>7.81</v>
      </c>
      <c r="E161" s="37">
        <v>3224</v>
      </c>
      <c r="F161" s="39" t="s">
        <v>206</v>
      </c>
      <c r="G161" s="28" t="s">
        <v>14</v>
      </c>
    </row>
    <row r="162" spans="1:7" ht="27" customHeight="1" x14ac:dyDescent="0.25">
      <c r="A162" s="35" t="s">
        <v>185</v>
      </c>
      <c r="B162" s="36" t="s">
        <v>186</v>
      </c>
      <c r="C162" s="37" t="s">
        <v>12</v>
      </c>
      <c r="D162" s="38">
        <f>17.1+65.7+23.65+9.1+14.1+12</f>
        <v>141.65</v>
      </c>
      <c r="E162" s="37">
        <v>3221</v>
      </c>
      <c r="F162" s="9" t="s">
        <v>34</v>
      </c>
      <c r="G162" s="28" t="s">
        <v>14</v>
      </c>
    </row>
    <row r="163" spans="1:7" ht="27" customHeight="1" x14ac:dyDescent="0.25">
      <c r="A163" s="35" t="s">
        <v>207</v>
      </c>
      <c r="B163" s="36" t="s">
        <v>208</v>
      </c>
      <c r="C163" s="37" t="s">
        <v>209</v>
      </c>
      <c r="D163" s="38">
        <v>12</v>
      </c>
      <c r="E163" s="37">
        <v>3299</v>
      </c>
      <c r="F163" s="39" t="s">
        <v>210</v>
      </c>
      <c r="G163" s="28" t="s">
        <v>14</v>
      </c>
    </row>
    <row r="164" spans="1:7" ht="27" customHeight="1" x14ac:dyDescent="0.25">
      <c r="A164" s="35" t="s">
        <v>211</v>
      </c>
      <c r="B164" s="36" t="s">
        <v>212</v>
      </c>
      <c r="C164" s="37" t="s">
        <v>12</v>
      </c>
      <c r="D164" s="38">
        <f>17+16.5</f>
        <v>33.5</v>
      </c>
      <c r="E164" s="37">
        <v>3227</v>
      </c>
      <c r="F164" s="39" t="s">
        <v>172</v>
      </c>
      <c r="G164" s="28" t="s">
        <v>14</v>
      </c>
    </row>
    <row r="165" spans="1:7" ht="27" customHeight="1" x14ac:dyDescent="0.25">
      <c r="A165" s="35" t="s">
        <v>213</v>
      </c>
      <c r="B165" s="36" t="s">
        <v>214</v>
      </c>
      <c r="C165" s="37" t="s">
        <v>12</v>
      </c>
      <c r="D165" s="38">
        <f>2.32+13</f>
        <v>15.32</v>
      </c>
      <c r="E165" s="37">
        <v>3213</v>
      </c>
      <c r="F165" s="39" t="s">
        <v>35</v>
      </c>
      <c r="G165" s="28" t="s">
        <v>14</v>
      </c>
    </row>
    <row r="166" spans="1:7" ht="27" customHeight="1" x14ac:dyDescent="0.25">
      <c r="A166" s="35" t="s">
        <v>215</v>
      </c>
      <c r="B166" s="36" t="s">
        <v>216</v>
      </c>
      <c r="C166" s="37" t="s">
        <v>12</v>
      </c>
      <c r="D166" s="38">
        <v>19.07</v>
      </c>
      <c r="E166" s="37">
        <v>3291</v>
      </c>
      <c r="F166" s="39" t="s">
        <v>145</v>
      </c>
      <c r="G166" s="28" t="s">
        <v>14</v>
      </c>
    </row>
    <row r="167" spans="1:7" ht="27" customHeight="1" x14ac:dyDescent="0.25">
      <c r="A167" s="35" t="s">
        <v>217</v>
      </c>
      <c r="B167" s="36" t="s">
        <v>218</v>
      </c>
      <c r="C167" s="37" t="s">
        <v>12</v>
      </c>
      <c r="D167" s="38">
        <f>33.05+84.81</f>
        <v>117.86</v>
      </c>
      <c r="E167" s="37">
        <v>3221</v>
      </c>
      <c r="F167" s="9" t="s">
        <v>34</v>
      </c>
      <c r="G167" s="28" t="s">
        <v>14</v>
      </c>
    </row>
    <row r="168" spans="1:7" ht="27" customHeight="1" x14ac:dyDescent="0.25">
      <c r="A168" s="35" t="s">
        <v>219</v>
      </c>
      <c r="B168" s="36" t="s">
        <v>220</v>
      </c>
      <c r="C168" s="37" t="s">
        <v>12</v>
      </c>
      <c r="D168" s="38">
        <v>20.18</v>
      </c>
      <c r="E168" s="37">
        <v>3221</v>
      </c>
      <c r="F168" s="9" t="s">
        <v>34</v>
      </c>
      <c r="G168" s="28" t="s">
        <v>14</v>
      </c>
    </row>
    <row r="169" spans="1:7" ht="27" customHeight="1" x14ac:dyDescent="0.25">
      <c r="A169" s="35" t="s">
        <v>221</v>
      </c>
      <c r="B169" s="36" t="s">
        <v>222</v>
      </c>
      <c r="C169" s="37" t="s">
        <v>12</v>
      </c>
      <c r="D169" s="38">
        <v>17.89</v>
      </c>
      <c r="E169" s="37">
        <v>3221</v>
      </c>
      <c r="F169" s="9" t="s">
        <v>34</v>
      </c>
      <c r="G169" s="28" t="s">
        <v>14</v>
      </c>
    </row>
    <row r="170" spans="1:7" ht="27" customHeight="1" x14ac:dyDescent="0.25">
      <c r="A170" s="35" t="s">
        <v>223</v>
      </c>
      <c r="B170" s="36" t="s">
        <v>224</v>
      </c>
      <c r="C170" s="37" t="s">
        <v>12</v>
      </c>
      <c r="D170" s="38">
        <v>10.5</v>
      </c>
      <c r="E170" s="37">
        <v>3221</v>
      </c>
      <c r="F170" s="9" t="s">
        <v>34</v>
      </c>
      <c r="G170" s="28" t="s">
        <v>14</v>
      </c>
    </row>
    <row r="171" spans="1:7" ht="27" customHeight="1" x14ac:dyDescent="0.25">
      <c r="A171" s="35" t="s">
        <v>87</v>
      </c>
      <c r="B171" s="36" t="s">
        <v>88</v>
      </c>
      <c r="C171" s="37" t="s">
        <v>12</v>
      </c>
      <c r="D171" s="38">
        <v>3.2</v>
      </c>
      <c r="E171" s="37">
        <v>3221</v>
      </c>
      <c r="F171" s="9" t="s">
        <v>34</v>
      </c>
      <c r="G171" s="28" t="s">
        <v>14</v>
      </c>
    </row>
    <row r="172" spans="1:7" ht="27" customHeight="1" x14ac:dyDescent="0.25">
      <c r="A172" s="35" t="s">
        <v>225</v>
      </c>
      <c r="B172" s="36" t="s">
        <v>226</v>
      </c>
      <c r="C172" s="37" t="s">
        <v>12</v>
      </c>
      <c r="D172" s="38">
        <v>23.88</v>
      </c>
      <c r="E172" s="37">
        <v>3221</v>
      </c>
      <c r="F172" s="9" t="s">
        <v>34</v>
      </c>
      <c r="G172" s="28" t="s">
        <v>14</v>
      </c>
    </row>
    <row r="173" spans="1:7" ht="27" customHeight="1" x14ac:dyDescent="0.25">
      <c r="A173" s="35" t="s">
        <v>227</v>
      </c>
      <c r="B173" s="36" t="s">
        <v>228</v>
      </c>
      <c r="C173" s="37" t="s">
        <v>12</v>
      </c>
      <c r="D173" s="38">
        <v>29.9</v>
      </c>
      <c r="E173" s="37">
        <v>3227</v>
      </c>
      <c r="F173" s="39" t="s">
        <v>172</v>
      </c>
      <c r="G173" s="28" t="s">
        <v>14</v>
      </c>
    </row>
    <row r="174" spans="1:7" ht="27" customHeight="1" x14ac:dyDescent="0.25">
      <c r="A174" s="35" t="s">
        <v>229</v>
      </c>
      <c r="B174" s="36" t="s">
        <v>230</v>
      </c>
      <c r="C174" s="37" t="s">
        <v>12</v>
      </c>
      <c r="D174" s="38">
        <v>75</v>
      </c>
      <c r="E174" s="37">
        <v>3221</v>
      </c>
      <c r="F174" s="9" t="s">
        <v>34</v>
      </c>
      <c r="G174" s="28" t="s">
        <v>14</v>
      </c>
    </row>
    <row r="175" spans="1:7" ht="27" customHeight="1" x14ac:dyDescent="0.25">
      <c r="A175" s="35" t="s">
        <v>231</v>
      </c>
      <c r="B175" s="36" t="s">
        <v>232</v>
      </c>
      <c r="C175" s="37" t="s">
        <v>12</v>
      </c>
      <c r="D175" s="38">
        <v>64.7</v>
      </c>
      <c r="E175" s="37">
        <v>3221</v>
      </c>
      <c r="F175" s="9" t="s">
        <v>34</v>
      </c>
      <c r="G175" s="28" t="s">
        <v>14</v>
      </c>
    </row>
    <row r="176" spans="1:7" ht="27" customHeight="1" thickBot="1" x14ac:dyDescent="0.3">
      <c r="A176" s="35"/>
      <c r="B176" s="36"/>
      <c r="C176" s="37"/>
      <c r="D176" s="38"/>
      <c r="E176" s="37"/>
      <c r="F176" s="39"/>
      <c r="G176" s="28"/>
    </row>
    <row r="177" spans="1:7" x14ac:dyDescent="0.25">
      <c r="A177" s="40"/>
      <c r="B177" s="41"/>
      <c r="C177" s="42"/>
      <c r="D177" s="43">
        <f>4615.01+5270.22+8924.08+278.71+301.09+1378.83+1049.33+1265.35+2575.71</f>
        <v>25658.329999999994</v>
      </c>
      <c r="E177" s="42">
        <v>3111</v>
      </c>
      <c r="F177" s="44" t="s">
        <v>197</v>
      </c>
      <c r="G177" s="27" t="s">
        <v>14</v>
      </c>
    </row>
    <row r="178" spans="1:7" x14ac:dyDescent="0.25">
      <c r="A178" s="45"/>
      <c r="B178" s="36"/>
      <c r="C178" s="37"/>
      <c r="D178" s="46">
        <f>980.6+1128.05+2124.97</f>
        <v>4233.62</v>
      </c>
      <c r="E178" s="37">
        <v>3132</v>
      </c>
      <c r="F178" s="39" t="s">
        <v>203</v>
      </c>
      <c r="G178" s="28" t="s">
        <v>14</v>
      </c>
    </row>
    <row r="179" spans="1:7" x14ac:dyDescent="0.25">
      <c r="A179" s="45"/>
      <c r="B179" s="36"/>
      <c r="C179" s="37"/>
      <c r="D179" s="46">
        <f>1200+8646.09</f>
        <v>9846.09</v>
      </c>
      <c r="E179" s="37">
        <v>3121</v>
      </c>
      <c r="F179" s="39" t="s">
        <v>204</v>
      </c>
      <c r="G179" s="28" t="s">
        <v>14</v>
      </c>
    </row>
    <row r="180" spans="1:7" x14ac:dyDescent="0.25">
      <c r="A180" s="45"/>
      <c r="B180" s="36"/>
      <c r="C180" s="37"/>
      <c r="D180" s="46">
        <v>195</v>
      </c>
      <c r="E180" s="37">
        <v>3211</v>
      </c>
      <c r="F180" s="39" t="s">
        <v>198</v>
      </c>
      <c r="G180" s="28" t="s">
        <v>14</v>
      </c>
    </row>
    <row r="181" spans="1:7" x14ac:dyDescent="0.25">
      <c r="A181" s="45"/>
      <c r="B181" s="36"/>
      <c r="C181" s="37"/>
      <c r="D181" s="46">
        <f>153.96+366.52</f>
        <v>520.48</v>
      </c>
      <c r="E181" s="37">
        <v>3212</v>
      </c>
      <c r="F181" s="39" t="s">
        <v>199</v>
      </c>
      <c r="G181" s="28" t="s">
        <v>14</v>
      </c>
    </row>
    <row r="182" spans="1:7" x14ac:dyDescent="0.25">
      <c r="A182" s="45"/>
      <c r="B182" s="36"/>
      <c r="C182" s="37"/>
      <c r="D182" s="46">
        <v>206.35</v>
      </c>
      <c r="E182" s="37">
        <v>3214</v>
      </c>
      <c r="F182" s="39" t="s">
        <v>200</v>
      </c>
      <c r="G182" s="28" t="s">
        <v>14</v>
      </c>
    </row>
    <row r="183" spans="1:7" x14ac:dyDescent="0.25">
      <c r="A183" s="45"/>
      <c r="B183" s="36"/>
      <c r="C183" s="37"/>
      <c r="D183" s="46">
        <v>145.91</v>
      </c>
      <c r="E183" s="37">
        <v>3231</v>
      </c>
      <c r="F183" s="39" t="s">
        <v>35</v>
      </c>
      <c r="G183" s="28" t="s">
        <v>14</v>
      </c>
    </row>
    <row r="184" spans="1:7" x14ac:dyDescent="0.25">
      <c r="A184" s="45"/>
      <c r="B184" s="36"/>
      <c r="C184" s="37"/>
      <c r="D184" s="46">
        <v>381.5</v>
      </c>
      <c r="E184" s="37">
        <v>3237</v>
      </c>
      <c r="F184" s="39" t="s">
        <v>112</v>
      </c>
      <c r="G184" s="28" t="s">
        <v>14</v>
      </c>
    </row>
    <row r="185" spans="1:7" x14ac:dyDescent="0.25">
      <c r="A185" s="45"/>
      <c r="B185" s="36"/>
      <c r="C185" s="37"/>
      <c r="D185" s="46">
        <v>558.44000000000005</v>
      </c>
      <c r="E185" s="37">
        <v>3291</v>
      </c>
      <c r="F185" s="39" t="s">
        <v>201</v>
      </c>
      <c r="G185" s="28" t="s">
        <v>14</v>
      </c>
    </row>
    <row r="186" spans="1:7" ht="15.75" thickBot="1" x14ac:dyDescent="0.3">
      <c r="A186" s="47"/>
      <c r="B186" s="22"/>
      <c r="C186" s="23"/>
      <c r="D186" s="48">
        <f>SUM(D177:D185)</f>
        <v>41745.72</v>
      </c>
      <c r="E186" s="23"/>
      <c r="F186" s="25"/>
      <c r="G186" s="26"/>
    </row>
    <row r="187" spans="1:7" x14ac:dyDescent="0.25">
      <c r="A187" s="9"/>
      <c r="B187" s="14"/>
      <c r="C187" s="10"/>
      <c r="D187" s="18"/>
      <c r="E187" s="10"/>
      <c r="F187" s="9"/>
      <c r="G187" s="28"/>
    </row>
    <row r="188" spans="1:7" x14ac:dyDescent="0.25">
      <c r="A188" s="9"/>
      <c r="B188" s="14"/>
      <c r="C188" s="10"/>
      <c r="D188" s="18">
        <f>475.06+158695.41+23.53+7.84+22.59-3181.05</f>
        <v>156043.38</v>
      </c>
      <c r="E188" s="10">
        <v>3111</v>
      </c>
      <c r="F188" s="9" t="s">
        <v>197</v>
      </c>
      <c r="G188" s="28" t="s">
        <v>234</v>
      </c>
    </row>
    <row r="189" spans="1:7" x14ac:dyDescent="0.25">
      <c r="A189" s="9"/>
      <c r="B189" s="14"/>
      <c r="C189" s="10"/>
      <c r="D189" s="18">
        <f>78.39+25533.77+25.88</f>
        <v>25638.04</v>
      </c>
      <c r="E189" s="10">
        <v>3132</v>
      </c>
      <c r="F189" s="9" t="s">
        <v>203</v>
      </c>
      <c r="G189" s="28" t="s">
        <v>234</v>
      </c>
    </row>
    <row r="190" spans="1:7" x14ac:dyDescent="0.25">
      <c r="A190" s="9"/>
      <c r="B190" s="14"/>
      <c r="C190" s="10"/>
      <c r="D190" s="18">
        <f>102.89+3181.05</f>
        <v>3283.94</v>
      </c>
      <c r="E190" s="10">
        <v>3212</v>
      </c>
      <c r="F190" s="9" t="s">
        <v>199</v>
      </c>
      <c r="G190" s="28" t="s">
        <v>234</v>
      </c>
    </row>
    <row r="191" spans="1:7" x14ac:dyDescent="0.25">
      <c r="A191" s="9"/>
      <c r="B191" s="14"/>
      <c r="C191" s="10"/>
      <c r="D191" s="18">
        <v>23189.13</v>
      </c>
      <c r="E191" s="10">
        <v>3121</v>
      </c>
      <c r="F191" s="9" t="s">
        <v>204</v>
      </c>
      <c r="G191" s="28" t="s">
        <v>234</v>
      </c>
    </row>
    <row r="192" spans="1:7" x14ac:dyDescent="0.25">
      <c r="A192" s="9"/>
      <c r="B192" s="14"/>
      <c r="C192" s="10"/>
      <c r="D192" s="18">
        <v>388</v>
      </c>
      <c r="E192" s="10">
        <v>3295</v>
      </c>
      <c r="F192" s="9" t="s">
        <v>233</v>
      </c>
      <c r="G192" s="28" t="s">
        <v>234</v>
      </c>
    </row>
    <row r="193" spans="1:7" x14ac:dyDescent="0.25">
      <c r="A193" s="9"/>
      <c r="B193" s="14"/>
      <c r="C193" s="10"/>
      <c r="D193" s="49">
        <f>SUM(D188:D192)</f>
        <v>208542.49000000002</v>
      </c>
      <c r="E193" s="10"/>
      <c r="F193" s="9"/>
      <c r="G193" s="28"/>
    </row>
    <row r="194" spans="1:7" ht="15.75" thickBot="1" x14ac:dyDescent="0.3">
      <c r="A194" s="9"/>
      <c r="B194" s="14"/>
      <c r="C194" s="10"/>
      <c r="D194" s="18"/>
      <c r="E194" s="10"/>
      <c r="F194" s="9"/>
      <c r="G194" s="28"/>
    </row>
    <row r="195" spans="1:7" ht="15.75" thickBot="1" x14ac:dyDescent="0.3">
      <c r="A195" s="29" t="s">
        <v>202</v>
      </c>
      <c r="B195" s="30"/>
      <c r="C195" s="31"/>
      <c r="D195" s="32">
        <f>SUM(D8,D10,D12,D14,D16,D18,D21,D23,D25,D27,D29,D31,D34,D36,D38,D40,D42,D44,D46,D48,D50,D52,D54,D56,D58,D60,D62,D64,D66,D68,D70,D72,D74,D76,D78,D80,D82,D84,D86,D88,D90,D92,D94,D96,D98,D100,D102,D104,D106,D110,D112,D114,D116,D118,D120,D122,D124,D126,D128,D130,D132,D134,D138,D140,D142,D144,D146,D148,D150,D152,D154,D156,D158,D160)+D161+D162+D163+D164+D165+D166+D167+D168+D169+D170+D171+D172+D173+D174+D175+D186+D193</f>
        <v>359435.68000000005</v>
      </c>
      <c r="E195" s="31"/>
      <c r="F195" s="33"/>
      <c r="G195" s="34"/>
    </row>
    <row r="196" spans="1:7" x14ac:dyDescent="0.25">
      <c r="A196" s="9"/>
      <c r="B196" s="14"/>
      <c r="C196" s="10"/>
      <c r="D196" s="18"/>
      <c r="E196" s="10"/>
      <c r="F196" s="9"/>
    </row>
    <row r="197" spans="1:7" x14ac:dyDescent="0.25">
      <c r="A197" s="9"/>
      <c r="B197" s="14"/>
      <c r="C197" s="10"/>
      <c r="D197" s="18"/>
      <c r="E197" s="10"/>
      <c r="F197" s="9"/>
    </row>
    <row r="198" spans="1:7" x14ac:dyDescent="0.25">
      <c r="A198" s="9"/>
      <c r="B198" s="14"/>
      <c r="C198" s="10"/>
      <c r="D198" s="18"/>
      <c r="E198" s="10"/>
      <c r="F198" s="9"/>
    </row>
    <row r="199" spans="1:7" x14ac:dyDescent="0.25">
      <c r="A199" s="9"/>
      <c r="B199" s="14"/>
      <c r="C199" s="10"/>
      <c r="D199" s="18"/>
      <c r="E199" s="10"/>
      <c r="F199" s="9"/>
    </row>
    <row r="200" spans="1:7" x14ac:dyDescent="0.25">
      <c r="A200" s="9"/>
      <c r="B200" s="14"/>
      <c r="C200" s="10"/>
      <c r="D200" s="18"/>
      <c r="E200" s="10"/>
      <c r="F200" s="9"/>
    </row>
    <row r="201" spans="1:7" x14ac:dyDescent="0.25">
      <c r="A201" s="9"/>
      <c r="B201" s="14"/>
      <c r="C201" s="10"/>
      <c r="D201" s="18"/>
      <c r="E201" s="10"/>
      <c r="F201" s="9"/>
    </row>
    <row r="202" spans="1:7" x14ac:dyDescent="0.25">
      <c r="A202" s="9"/>
      <c r="B202" s="14"/>
      <c r="C202" s="10"/>
      <c r="D202" s="18"/>
      <c r="E202" s="10"/>
      <c r="F202" s="9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2026-01-21T11:09:30Z</dcterms:modified>
</cp:coreProperties>
</file>