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6\"/>
    </mc:Choice>
  </mc:AlternateContent>
  <xr:revisionPtr revIDLastSave="0" documentId="13_ncr:1_{38E444A4-7087-4F0E-B633-23535CDD4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4" i="1" l="1"/>
  <c r="D136" i="1"/>
  <c r="D143" i="1"/>
  <c r="D139" i="1"/>
  <c r="D141" i="1"/>
  <c r="D140" i="1"/>
  <c r="D128" i="1"/>
  <c r="D125" i="1"/>
  <c r="D124" i="1"/>
  <c r="D123" i="1"/>
  <c r="D120" i="1"/>
  <c r="D118" i="1"/>
  <c r="D116" i="1"/>
  <c r="D114" i="1"/>
  <c r="D112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<sst xmlns="http://schemas.openxmlformats.org/spreadsheetml/2006/main" count="393" uniqueCount="170">
  <si>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</si>
  <si>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</si>
  <si>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</si>
  <si>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</si>
  <si>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</si>
  <si>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</si>
  <si>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</si>
  <si>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</si>
  <si>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</si>
  <si>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01.03.2026 Do 31.03.2026</t>
  </si>
  <si>
    <t>LJEKARNA LUKAČIN</t>
  </si>
  <si>
    <t>98986410590</t>
  </si>
  <si>
    <t>ZAGREB</t>
  </si>
  <si>
    <t>MATERIJAL I DIJELOVI ZA TEKUĆE I INVESTICIJSKO ODRŽAVANJE</t>
  </si>
  <si>
    <t>OŠ IVANA GRANĐE</t>
  </si>
  <si>
    <t>Ukupno:</t>
  </si>
  <si>
    <t>HRVATSKA UDRUGA RAVNATELJ</t>
  </si>
  <si>
    <t>97748123085</t>
  </si>
  <si>
    <t>ČLANARINE</t>
  </si>
  <si>
    <t>PROFIL KLETT D.O.O.</t>
  </si>
  <si>
    <t>95803232921</t>
  </si>
  <si>
    <t>UREDSKI MATERIJAL I OSTALI MATERIJALNI RASHODI</t>
  </si>
  <si>
    <t>ZAGREBAČKA BANKA</t>
  </si>
  <si>
    <t>92963223473</t>
  </si>
  <si>
    <t>BANKARSKE USLUGE I USLUGE PLATNOG PROMETA</t>
  </si>
  <si>
    <t>ŽAC-JELOVEČKI PEKARNA -KR</t>
  </si>
  <si>
    <t>87190278781</t>
  </si>
  <si>
    <t>MATERIJAL I SIROVINE</t>
  </si>
  <si>
    <t>SANITACIJA D.O.O.</t>
  </si>
  <si>
    <t>85987734468</t>
  </si>
  <si>
    <t>KOMUNALNE USLUGE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</si>
  <si>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</si>
  <si>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</si>
  <si>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</si>
  <si>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</si>
  <si>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</si>
  <si>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</si>
  <si>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</si>
  <si>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</si>
  <si>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ZAGREBAČKI HOLDING</t>
  </si>
  <si>
    <t>85584865987</t>
  </si>
  <si>
    <t>MET CROATIA ENERGY TRADE DOO</t>
  </si>
  <si>
    <t>85106651596</t>
  </si>
  <si>
    <t>ENERGIJA</t>
  </si>
  <si>
    <t>BIOVEGA</t>
  </si>
  <si>
    <t>84586153335</t>
  </si>
  <si>
    <t>VODOPSKRBA I ODVODNJA d.o.o.</t>
  </si>
  <si>
    <t>83416546499</t>
  </si>
  <si>
    <t>USLUGE TEKUĆEG I INVESTICIJSKOG ODRŽAVANJA</t>
  </si>
  <si>
    <t>STAMPA D.O.O.</t>
  </si>
  <si>
    <t>81920045396</t>
  </si>
  <si>
    <t>OSTALE USLUGE</t>
  </si>
  <si>
    <t>AGRODALM D.O.O.</t>
  </si>
  <si>
    <t>80649374262</t>
  </si>
  <si>
    <t>HRVATSKA ZAJEDNICA OSNOVN</t>
  </si>
  <si>
    <t>78661516143</t>
  </si>
  <si>
    <t>STRUČNO USAVRŠAVANJE ZAPOSLENIKA</t>
  </si>
  <si>
    <t>NTL D.O.O.</t>
  </si>
  <si>
    <t>78344221376</t>
  </si>
  <si>
    <t>SOBLINEC</t>
  </si>
  <si>
    <t>TRINDUX EKSPERT DOO</t>
  </si>
  <si>
    <t>77583789735</t>
  </si>
  <si>
    <t>KLARA - ZAGREBAČKE PEKARNE</t>
  </si>
  <si>
    <t>76842508189</t>
  </si>
  <si>
    <t>REG. ZNANST. CENTAR U STEM LORI</t>
  </si>
  <si>
    <t>75666080315</t>
  </si>
  <si>
    <t>LUDBREG</t>
  </si>
  <si>
    <t>OSTALI NESPOMENUTI RASHODI POSLOVANJA</t>
  </si>
  <si>
    <t>SREĆKO TOURS D.O.O.</t>
  </si>
  <si>
    <t>74454217661</t>
  </si>
  <si>
    <t>VRBOVEC</t>
  </si>
  <si>
    <t>PEVEX ZAGREB</t>
  </si>
  <si>
    <t>73660371074</t>
  </si>
  <si>
    <t>MARŠIĆ D.O.O.</t>
  </si>
  <si>
    <t>73334529004</t>
  </si>
  <si>
    <t>SESVETE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</si>
  <si>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</si>
  <si>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</si>
  <si>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</si>
  <si>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</si>
  <si>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</si>
  <si>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</si>
  <si>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</si>
  <si>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</si>
  <si>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HŠK</t>
  </si>
  <si>
    <t>68438078505</t>
  </si>
  <si>
    <t>SITNI INVENTAR I AUTO GUME</t>
  </si>
  <si>
    <t>LIDL HRVATSKA D.O.O.</t>
  </si>
  <si>
    <t>66089976432</t>
  </si>
  <si>
    <t>VELIKA GORICA</t>
  </si>
  <si>
    <t>JEŽ SERVIS VL.JERKO JEROMIĆ</t>
  </si>
  <si>
    <t>64260045109</t>
  </si>
  <si>
    <t>HEP OPSKRBA d.o.o.</t>
  </si>
  <si>
    <t>63073332379</t>
  </si>
  <si>
    <t>GRAD ZAGREB,PROLAZNI RAČ.</t>
  </si>
  <si>
    <t>61817894937</t>
  </si>
  <si>
    <t>DUBROVNIK SUN</t>
  </si>
  <si>
    <t>60174672203</t>
  </si>
  <si>
    <t>DUBRAVNIK</t>
  </si>
  <si>
    <t>SLUŽBENA PUTOVANJA</t>
  </si>
  <si>
    <t>IGO-MAT D.O.O.</t>
  </si>
  <si>
    <t>55662000497</t>
  </si>
  <si>
    <t>BREGANA</t>
  </si>
  <si>
    <t>HRVATSKI PRIRODOSLOVNI MUZEJ</t>
  </si>
  <si>
    <t>53150371536</t>
  </si>
  <si>
    <t>TEHNOZAPIS D.O.O.</t>
  </si>
  <si>
    <t>47310667146</t>
  </si>
  <si>
    <t>INTELEKTUALNE I OSOBNE USLUGE</t>
  </si>
  <si>
    <t>BONGO FOOD I DRINKS JDOO</t>
  </si>
  <si>
    <t>45548352889</t>
  </si>
  <si>
    <t>VINDIJA D.D.</t>
  </si>
  <si>
    <t>44138062462</t>
  </si>
  <si>
    <t>VARAŽDIN</t>
  </si>
  <si>
    <t>HEP ELEKTRA d.o.o.</t>
  </si>
  <si>
    <t>43965974818</t>
  </si>
  <si>
    <t>PRIMO TIM DOO</t>
  </si>
  <si>
    <t>42453405188</t>
  </si>
  <si>
    <t>ZAPREŠIĆ</t>
  </si>
  <si>
    <t>HERCEGOVA TRGOVINA D.O.O.</t>
  </si>
  <si>
    <t>37927948281</t>
  </si>
  <si>
    <t>OPG CVETIĆ MARIJANA</t>
  </si>
  <si>
    <t>36033938448</t>
  </si>
  <si>
    <t>JASTREBARSKO</t>
  </si>
  <si>
    <t>MARODI D.O.O.</t>
  </si>
  <si>
    <t>28972867079</t>
  </si>
  <si>
    <t>NEDELIŠĆE</t>
  </si>
  <si>
    <t>INA INDUSTRIJA NAFTE D.D.</t>
  </si>
  <si>
    <t>27759560625</t>
  </si>
  <si>
    <t>ŠKOLSKE NOVINE</t>
  </si>
  <si>
    <t>24796394086</t>
  </si>
  <si>
    <t>GALIĆ BENZ d.o.o.</t>
  </si>
  <si>
    <t>24136516466</t>
  </si>
  <si>
    <t>PIPA CENTAR</t>
  </si>
  <si>
    <t>22117086411</t>
  </si>
  <si>
    <t>OOPG MLAĐAN</t>
  </si>
  <si>
    <t>19079631234</t>
  </si>
  <si>
    <t>10342 DUBRAVA</t>
  </si>
  <si>
    <t>PODRAVKA DD</t>
  </si>
  <si>
    <t>18928523252</t>
  </si>
  <si>
    <t>KOPRIVNICA</t>
  </si>
  <si>
    <t>ENORMIS DOO</t>
  </si>
  <si>
    <t>14605617377</t>
  </si>
  <si>
    <t>SLUŽBENA,RADNA I ZAŠTITNA ODJEĆA I OBUĆA</t>
  </si>
  <si>
    <t>OPG IVAN VESELIĆ</t>
  </si>
  <si>
    <t>12214924795</t>
  </si>
  <si>
    <t>NOVO SELO PALANJEČKO</t>
  </si>
  <si>
    <t>SVIJET MEDIJA  D.O.O.</t>
  </si>
  <si>
    <t>UREDSKA OPREMA I NAMJEŠTAJ</t>
  </si>
  <si>
    <t>DIVNA PROIZVODNJA I USLUGE D.O.O.</t>
  </si>
  <si>
    <t>AKD ZAŠTITA D.O.O.</t>
  </si>
  <si>
    <t>09253797076</t>
  </si>
  <si>
    <t>ALFA</t>
  </si>
  <si>
    <t>07189160632</t>
  </si>
  <si>
    <t>LEDO PLUS D.O.O.</t>
  </si>
  <si>
    <t>07179054100</t>
  </si>
  <si>
    <t>OFFERTISIMA</t>
  </si>
  <si>
    <t>00643859701</t>
  </si>
  <si>
    <t>NOVAKI</t>
  </si>
  <si>
    <t>PLAĆE ZA REDOVAN RAD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</si>
  <si>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</si>
  <si>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</si>
  <si>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</si>
  <si>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</si>
  <si>
    <t>DOPRINOS ZA OBVEZNO ZDRAVSTVENO OSIGURANJE</t>
  </si>
  <si>
    <t>OSTALI RASHODI ZA ZAPOSLENE</t>
  </si>
  <si>
    <t>PRISTOJBE I NAKNADE</t>
  </si>
  <si>
    <t>MINISTARSTVO ZNANOSTI, OBRAZOVANJA I MLADIH</t>
  </si>
  <si>
    <t xml:space="preserve">Ukupno: </t>
  </si>
  <si>
    <t>08622180689</t>
  </si>
  <si>
    <t>67080200094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</si>
</sst>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115" zoomScaleNormal="100" workbookViewId="0">
      <selection activeCell="D145" sqref="D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59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70</v>
      </c>
      <c r="E9" s="10">
        <v>3294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165.29</v>
      </c>
      <c r="E11" s="10">
        <v>3221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165.29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193.57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193.57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3158.02</v>
      </c>
      <c r="E15" s="10">
        <v>3222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3158.02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150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150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1720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1720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86.28</v>
      </c>
      <c r="E21" s="10">
        <v>3431</v>
      </c>
      <c r="F21" s="9" t="s">
        <v>24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86.28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630.17999999999995</v>
      </c>
      <c r="E23" s="10">
        <v>3234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630.17999999999995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12.73</v>
      </c>
      <c r="E25" s="10">
        <v>3234</v>
      </c>
      <c r="F25" s="9" t="s">
        <v>30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12.73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12</v>
      </c>
      <c r="D27" s="18">
        <v>3937.54</v>
      </c>
      <c r="E27" s="10">
        <v>3223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3937.54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15.44</v>
      </c>
      <c r="E29" s="10">
        <v>3222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15.44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58.64</v>
      </c>
      <c r="E31" s="10">
        <v>3232</v>
      </c>
      <c r="F31" s="9" t="s">
        <v>48</v>
      </c>
      <c r="G31" s="27" t="s">
        <v>14</v>
      </c>
    </row>
    <row r="32" spans="1:7" x14ac:dyDescent="0.25">
      <c r="A32" s="9"/>
      <c r="B32" s="14"/>
      <c r="C32" s="10"/>
      <c r="D32" s="18">
        <v>613.29999999999995</v>
      </c>
      <c r="E32" s="10">
        <v>3234</v>
      </c>
      <c r="F32" s="9" t="s">
        <v>30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671.93999999999994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12</v>
      </c>
      <c r="D34" s="18">
        <v>215.82</v>
      </c>
      <c r="E34" s="10">
        <v>3239</v>
      </c>
      <c r="F34" s="9" t="s">
        <v>51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215.82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12</v>
      </c>
      <c r="D36" s="18">
        <v>1022.91</v>
      </c>
      <c r="E36" s="10">
        <v>3222</v>
      </c>
      <c r="F36" s="9" t="s">
        <v>27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1022.91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12</v>
      </c>
      <c r="D38" s="18">
        <v>200</v>
      </c>
      <c r="E38" s="10">
        <v>3213</v>
      </c>
      <c r="F38" s="9" t="s">
        <v>56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200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12.63</v>
      </c>
      <c r="E40" s="10">
        <v>3222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12.63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12</v>
      </c>
      <c r="D42" s="18">
        <v>499</v>
      </c>
      <c r="E42" s="10">
        <v>3232</v>
      </c>
      <c r="F42" s="9" t="s">
        <v>48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499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12</v>
      </c>
      <c r="D44" s="18">
        <v>2668.64</v>
      </c>
      <c r="E44" s="10">
        <v>3222</v>
      </c>
      <c r="F44" s="9" t="s">
        <v>27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2668.64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66</v>
      </c>
      <c r="D46" s="18">
        <v>160</v>
      </c>
      <c r="E46" s="10">
        <v>3299</v>
      </c>
      <c r="F46" s="9" t="s">
        <v>67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160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10125</v>
      </c>
      <c r="E48" s="10">
        <v>3231</v>
      </c>
      <c r="F48" s="9" t="s">
        <v>34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10125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1021.02</v>
      </c>
      <c r="E50" s="10">
        <v>3224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1021.02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75</v>
      </c>
      <c r="D52" s="18">
        <v>38.71</v>
      </c>
      <c r="E52" s="10">
        <v>3221</v>
      </c>
      <c r="F52" s="9" t="s">
        <v>21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38.71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82.5</v>
      </c>
      <c r="E54" s="10">
        <v>3238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82.5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12</v>
      </c>
      <c r="D56" s="18">
        <v>1681.24</v>
      </c>
      <c r="E56" s="10">
        <v>3222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1681.24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12</v>
      </c>
      <c r="D58" s="18">
        <v>102.86</v>
      </c>
      <c r="E58" s="10">
        <v>3231</v>
      </c>
      <c r="F58" s="9" t="s">
        <v>34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102.86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12</v>
      </c>
      <c r="D60" s="18">
        <v>759.99</v>
      </c>
      <c r="E60" s="10">
        <v>3225</v>
      </c>
      <c r="F60" s="9" t="s">
        <v>86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759.99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39.049999999999997</v>
      </c>
      <c r="E62" s="10">
        <v>3221</v>
      </c>
      <c r="F62" s="9" t="s">
        <v>21</v>
      </c>
      <c r="G62" s="27" t="s">
        <v>14</v>
      </c>
    </row>
    <row r="63" spans="1:7" x14ac:dyDescent="0.25">
      <c r="A63" s="9"/>
      <c r="B63" s="14"/>
      <c r="C63" s="10"/>
      <c r="D63" s="18">
        <v>274.63</v>
      </c>
      <c r="E63" s="10">
        <v>3222</v>
      </c>
      <c r="F63" s="9" t="s">
        <v>27</v>
      </c>
      <c r="G63" s="28" t="s">
        <v>14</v>
      </c>
    </row>
    <row r="64" spans="1:7" x14ac:dyDescent="0.25">
      <c r="A64" s="9"/>
      <c r="B64" s="14"/>
      <c r="C64" s="10"/>
      <c r="D64" s="18">
        <v>29.99</v>
      </c>
      <c r="E64" s="10">
        <v>3225</v>
      </c>
      <c r="F64" s="9" t="s">
        <v>86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SUM(D62:D64)</f>
        <v>343.67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89</v>
      </c>
      <c r="D66" s="18">
        <v>700</v>
      </c>
      <c r="E66" s="10">
        <v>3232</v>
      </c>
      <c r="F66" s="9" t="s">
        <v>48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700</v>
      </c>
      <c r="E67" s="23"/>
      <c r="F67" s="25"/>
      <c r="G67" s="26"/>
    </row>
    <row r="68" spans="1:7" x14ac:dyDescent="0.25">
      <c r="A68" s="9" t="s">
        <v>92</v>
      </c>
      <c r="B68" s="14" t="s">
        <v>93</v>
      </c>
      <c r="C68" s="10" t="s">
        <v>12</v>
      </c>
      <c r="D68" s="18">
        <v>2133.64</v>
      </c>
      <c r="E68" s="10">
        <v>3223</v>
      </c>
      <c r="F68" s="9" t="s">
        <v>43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2133.64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12</v>
      </c>
      <c r="D70" s="18">
        <v>55.93</v>
      </c>
      <c r="E70" s="10">
        <v>3234</v>
      </c>
      <c r="F70" s="9" t="s">
        <v>30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55.93</v>
      </c>
      <c r="E71" s="23"/>
      <c r="F71" s="25"/>
      <c r="G71" s="26"/>
    </row>
    <row r="72" spans="1:7" x14ac:dyDescent="0.25">
      <c r="A72" s="9" t="s">
        <v>96</v>
      </c>
      <c r="B72" s="14" t="s">
        <v>97</v>
      </c>
      <c r="C72" s="10" t="s">
        <v>98</v>
      </c>
      <c r="D72" s="18">
        <v>153</v>
      </c>
      <c r="E72" s="10">
        <v>3211</v>
      </c>
      <c r="F72" s="9" t="s">
        <v>99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153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909.37</v>
      </c>
      <c r="E74" s="10">
        <v>3222</v>
      </c>
      <c r="F74" s="9" t="s">
        <v>27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909.37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12</v>
      </c>
      <c r="D76" s="18">
        <v>220</v>
      </c>
      <c r="E76" s="10">
        <v>3299</v>
      </c>
      <c r="F76" s="9" t="s">
        <v>67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220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12</v>
      </c>
      <c r="D78" s="18">
        <v>100</v>
      </c>
      <c r="E78" s="10">
        <v>3237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100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923.72</v>
      </c>
      <c r="E80" s="10">
        <v>3222</v>
      </c>
      <c r="F80" s="9" t="s">
        <v>27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923.72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1683.88</v>
      </c>
      <c r="E82" s="10">
        <v>3222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1683.88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12</v>
      </c>
      <c r="D84" s="18">
        <v>3.34</v>
      </c>
      <c r="E84" s="10">
        <v>3223</v>
      </c>
      <c r="F84" s="9" t="s">
        <v>43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3.34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117</v>
      </c>
      <c r="D86" s="18">
        <v>3619</v>
      </c>
      <c r="E86" s="10">
        <v>3232</v>
      </c>
      <c r="F86" s="9" t="s">
        <v>48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3619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12</v>
      </c>
      <c r="D88" s="18">
        <v>1000.25</v>
      </c>
      <c r="E88" s="10">
        <v>3221</v>
      </c>
      <c r="F88" s="9" t="s">
        <v>21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1000.25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122</v>
      </c>
      <c r="D90" s="18">
        <v>151.19999999999999</v>
      </c>
      <c r="E90" s="10">
        <v>3222</v>
      </c>
      <c r="F90" s="9" t="s">
        <v>27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151.19999999999999</v>
      </c>
      <c r="E91" s="23"/>
      <c r="F91" s="25"/>
      <c r="G91" s="26"/>
    </row>
    <row r="92" spans="1:7" x14ac:dyDescent="0.25">
      <c r="A92" s="9" t="s">
        <v>123</v>
      </c>
      <c r="B92" s="14" t="s">
        <v>124</v>
      </c>
      <c r="C92" s="10" t="s">
        <v>125</v>
      </c>
      <c r="D92" s="18">
        <v>110.35</v>
      </c>
      <c r="E92" s="10">
        <v>3222</v>
      </c>
      <c r="F92" s="9" t="s">
        <v>27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110.35</v>
      </c>
      <c r="E93" s="23"/>
      <c r="F93" s="25"/>
      <c r="G93" s="26"/>
    </row>
    <row r="94" spans="1:7" x14ac:dyDescent="0.25">
      <c r="A94" s="9" t="s">
        <v>126</v>
      </c>
      <c r="B94" s="14" t="s">
        <v>127</v>
      </c>
      <c r="C94" s="10" t="s">
        <v>12</v>
      </c>
      <c r="D94" s="18">
        <v>3140.2</v>
      </c>
      <c r="E94" s="10">
        <v>3223</v>
      </c>
      <c r="F94" s="9" t="s">
        <v>43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3140.2</v>
      </c>
      <c r="E95" s="23"/>
      <c r="F95" s="25"/>
      <c r="G95" s="26"/>
    </row>
    <row r="96" spans="1:7" x14ac:dyDescent="0.25">
      <c r="A96" s="9" t="s">
        <v>128</v>
      </c>
      <c r="B96" s="14" t="s">
        <v>129</v>
      </c>
      <c r="C96" s="10" t="s">
        <v>12</v>
      </c>
      <c r="D96" s="18">
        <v>111</v>
      </c>
      <c r="E96" s="10">
        <v>3221</v>
      </c>
      <c r="F96" s="9" t="s">
        <v>21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111</v>
      </c>
      <c r="E97" s="23"/>
      <c r="F97" s="25"/>
      <c r="G97" s="26"/>
    </row>
    <row r="98" spans="1:7" x14ac:dyDescent="0.25">
      <c r="A98" s="9" t="s">
        <v>130</v>
      </c>
      <c r="B98" s="14" t="s">
        <v>131</v>
      </c>
      <c r="C98" s="10" t="s">
        <v>75</v>
      </c>
      <c r="D98" s="18">
        <v>122.37</v>
      </c>
      <c r="E98" s="10">
        <v>3223</v>
      </c>
      <c r="F98" s="9" t="s">
        <v>43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122.37</v>
      </c>
      <c r="E99" s="23"/>
      <c r="F99" s="25"/>
      <c r="G99" s="26"/>
    </row>
    <row r="100" spans="1:7" x14ac:dyDescent="0.25">
      <c r="A100" s="9" t="s">
        <v>132</v>
      </c>
      <c r="B100" s="14" t="s">
        <v>133</v>
      </c>
      <c r="C100" s="10" t="s">
        <v>12</v>
      </c>
      <c r="D100" s="18">
        <v>65.5</v>
      </c>
      <c r="E100" s="10">
        <v>3224</v>
      </c>
      <c r="F100" s="9" t="s">
        <v>13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65.5</v>
      </c>
      <c r="E101" s="23"/>
      <c r="F101" s="25"/>
      <c r="G101" s="26"/>
    </row>
    <row r="102" spans="1:7" x14ac:dyDescent="0.25">
      <c r="A102" s="9" t="s">
        <v>134</v>
      </c>
      <c r="B102" s="14" t="s">
        <v>135</v>
      </c>
      <c r="C102" s="10" t="s">
        <v>136</v>
      </c>
      <c r="D102" s="18">
        <v>507.95</v>
      </c>
      <c r="E102" s="10">
        <v>3222</v>
      </c>
      <c r="F102" s="9" t="s">
        <v>27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507.95</v>
      </c>
      <c r="E103" s="23"/>
      <c r="F103" s="25"/>
      <c r="G103" s="26"/>
    </row>
    <row r="104" spans="1:7" x14ac:dyDescent="0.25">
      <c r="A104" s="9" t="s">
        <v>137</v>
      </c>
      <c r="B104" s="14" t="s">
        <v>138</v>
      </c>
      <c r="C104" s="10" t="s">
        <v>139</v>
      </c>
      <c r="D104" s="18">
        <v>27.45</v>
      </c>
      <c r="E104" s="10">
        <v>3222</v>
      </c>
      <c r="F104" s="9" t="s">
        <v>27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27.45</v>
      </c>
      <c r="E105" s="23"/>
      <c r="F105" s="25"/>
      <c r="G105" s="26"/>
    </row>
    <row r="106" spans="1:7" x14ac:dyDescent="0.25">
      <c r="A106" s="9" t="s">
        <v>140</v>
      </c>
      <c r="B106" s="14" t="s">
        <v>141</v>
      </c>
      <c r="C106" s="10" t="s">
        <v>12</v>
      </c>
      <c r="D106" s="18">
        <v>115.2</v>
      </c>
      <c r="E106" s="10">
        <v>3227</v>
      </c>
      <c r="F106" s="9" t="s">
        <v>142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115.2</v>
      </c>
      <c r="E107" s="23"/>
      <c r="F107" s="25"/>
      <c r="G107" s="26"/>
    </row>
    <row r="108" spans="1:7" x14ac:dyDescent="0.25">
      <c r="A108" s="9" t="s">
        <v>143</v>
      </c>
      <c r="B108" s="14" t="s">
        <v>144</v>
      </c>
      <c r="C108" s="10" t="s">
        <v>145</v>
      </c>
      <c r="D108" s="18">
        <v>70.88</v>
      </c>
      <c r="E108" s="10">
        <v>3222</v>
      </c>
      <c r="F108" s="9" t="s">
        <v>27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70.88</v>
      </c>
      <c r="E109" s="23"/>
      <c r="F109" s="25"/>
      <c r="G109" s="26"/>
    </row>
    <row r="110" spans="1:7" x14ac:dyDescent="0.25">
      <c r="A110" s="9" t="s">
        <v>146</v>
      </c>
      <c r="B110" s="14" t="s">
        <v>168</v>
      </c>
      <c r="C110" s="10" t="s">
        <v>12</v>
      </c>
      <c r="D110" s="18">
        <v>7</v>
      </c>
      <c r="E110" s="10">
        <v>3299</v>
      </c>
      <c r="F110" s="9" t="s">
        <v>67</v>
      </c>
      <c r="G110" s="27" t="s">
        <v>14</v>
      </c>
    </row>
    <row r="111" spans="1:7" x14ac:dyDescent="0.25">
      <c r="A111" s="9"/>
      <c r="B111" s="14"/>
      <c r="C111" s="10"/>
      <c r="D111" s="18">
        <v>1132.2</v>
      </c>
      <c r="E111" s="10">
        <v>4221</v>
      </c>
      <c r="F111" s="9" t="s">
        <v>147</v>
      </c>
      <c r="G111" s="28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SUM(D110:D111)</f>
        <v>1139.2</v>
      </c>
      <c r="E112" s="23"/>
      <c r="F112" s="25"/>
      <c r="G112" s="26"/>
    </row>
    <row r="113" spans="1:7" x14ac:dyDescent="0.25">
      <c r="A113" s="9" t="s">
        <v>148</v>
      </c>
      <c r="B113" s="14" t="s">
        <v>169</v>
      </c>
      <c r="C113" s="10" t="s">
        <v>12</v>
      </c>
      <c r="D113" s="18">
        <v>49.36</v>
      </c>
      <c r="E113" s="10">
        <v>3221</v>
      </c>
      <c r="F113" s="9" t="s">
        <v>21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49.36</v>
      </c>
      <c r="E114" s="23"/>
      <c r="F114" s="25"/>
      <c r="G114" s="26"/>
    </row>
    <row r="115" spans="1:7" x14ac:dyDescent="0.25">
      <c r="A115" s="9" t="s">
        <v>149</v>
      </c>
      <c r="B115" s="14" t="s">
        <v>150</v>
      </c>
      <c r="C115" s="10" t="s">
        <v>12</v>
      </c>
      <c r="D115" s="18">
        <v>220</v>
      </c>
      <c r="E115" s="10">
        <v>3239</v>
      </c>
      <c r="F115" s="9" t="s">
        <v>51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220</v>
      </c>
      <c r="E116" s="23"/>
      <c r="F116" s="25"/>
      <c r="G116" s="26"/>
    </row>
    <row r="117" spans="1:7" x14ac:dyDescent="0.25">
      <c r="A117" s="9" t="s">
        <v>151</v>
      </c>
      <c r="B117" s="14" t="s">
        <v>152</v>
      </c>
      <c r="C117" s="10" t="s">
        <v>12</v>
      </c>
      <c r="D117" s="18">
        <v>263.31</v>
      </c>
      <c r="E117" s="10">
        <v>3225</v>
      </c>
      <c r="F117" s="9" t="s">
        <v>86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263.31</v>
      </c>
      <c r="E118" s="23"/>
      <c r="F118" s="25"/>
      <c r="G118" s="26"/>
    </row>
    <row r="119" spans="1:7" x14ac:dyDescent="0.25">
      <c r="A119" s="9" t="s">
        <v>153</v>
      </c>
      <c r="B119" s="14" t="s">
        <v>154</v>
      </c>
      <c r="C119" s="10" t="s">
        <v>12</v>
      </c>
      <c r="D119" s="18">
        <v>379.35</v>
      </c>
      <c r="E119" s="10">
        <v>3222</v>
      </c>
      <c r="F119" s="9" t="s">
        <v>27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379.35</v>
      </c>
      <c r="E120" s="23"/>
      <c r="F120" s="25"/>
      <c r="G120" s="26"/>
    </row>
    <row r="121" spans="1:7" x14ac:dyDescent="0.25">
      <c r="A121" s="9" t="s">
        <v>155</v>
      </c>
      <c r="B121" s="14" t="s">
        <v>156</v>
      </c>
      <c r="C121" s="10" t="s">
        <v>157</v>
      </c>
      <c r="D121" s="18">
        <v>4.95</v>
      </c>
      <c r="E121" s="10">
        <v>3221</v>
      </c>
      <c r="F121" s="9" t="s">
        <v>21</v>
      </c>
      <c r="G121" s="27" t="s">
        <v>14</v>
      </c>
    </row>
    <row r="122" spans="1:7" x14ac:dyDescent="0.25">
      <c r="A122" s="9"/>
      <c r="B122" s="14"/>
      <c r="C122" s="10"/>
      <c r="D122" s="18">
        <v>12.95</v>
      </c>
      <c r="E122" s="10">
        <v>3225</v>
      </c>
      <c r="F122" s="9" t="s">
        <v>86</v>
      </c>
      <c r="G122" s="28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SUM(D121:D122)</f>
        <v>17.899999999999999</v>
      </c>
      <c r="E123" s="23"/>
      <c r="F123" s="25"/>
      <c r="G123" s="26"/>
    </row>
    <row r="124" spans="1:7" x14ac:dyDescent="0.25">
      <c r="A124" s="9"/>
      <c r="B124" s="14"/>
      <c r="C124" s="10"/>
      <c r="D124" s="18">
        <f>3141.31+7708.3+9459.24+209.53+467.99+1578.91+707.46+1850.01+2759.5</f>
        <v>27882.249999999996</v>
      </c>
      <c r="E124" s="10">
        <v>3111</v>
      </c>
      <c r="F124" s="9" t="s">
        <v>158</v>
      </c>
      <c r="G124" s="27" t="s">
        <v>14</v>
      </c>
    </row>
    <row r="125" spans="1:7" x14ac:dyDescent="0.25">
      <c r="A125" s="9"/>
      <c r="B125" s="14"/>
      <c r="C125" s="10"/>
      <c r="D125" s="18">
        <f>669.63+1654.33+2276.62</f>
        <v>4600.58</v>
      </c>
      <c r="E125" s="10">
        <v>3132</v>
      </c>
      <c r="F125" s="9" t="s">
        <v>163</v>
      </c>
      <c r="G125" s="28" t="s">
        <v>14</v>
      </c>
    </row>
    <row r="126" spans="1:7" x14ac:dyDescent="0.25">
      <c r="A126" s="9"/>
      <c r="B126" s="14"/>
      <c r="C126" s="10"/>
      <c r="D126" s="18">
        <v>200</v>
      </c>
      <c r="E126" s="10">
        <v>3121</v>
      </c>
      <c r="F126" s="9" t="s">
        <v>164</v>
      </c>
      <c r="G126" s="28" t="s">
        <v>14</v>
      </c>
    </row>
    <row r="127" spans="1:7" x14ac:dyDescent="0.25">
      <c r="A127" s="9"/>
      <c r="B127" s="14"/>
      <c r="C127" s="10"/>
      <c r="D127" s="18">
        <v>60</v>
      </c>
      <c r="E127" s="10">
        <v>3211</v>
      </c>
      <c r="F127" s="9" t="s">
        <v>99</v>
      </c>
      <c r="G127" s="28" t="s">
        <v>14</v>
      </c>
    </row>
    <row r="128" spans="1:7" x14ac:dyDescent="0.25">
      <c r="A128" s="9"/>
      <c r="B128" s="14"/>
      <c r="C128" s="10"/>
      <c r="D128" s="18">
        <f>257.36+310.78+472.29</f>
        <v>1040.43</v>
      </c>
      <c r="E128" s="10">
        <v>3212</v>
      </c>
      <c r="F128" s="9" t="s">
        <v>159</v>
      </c>
      <c r="G128" s="28" t="s">
        <v>14</v>
      </c>
    </row>
    <row r="129" spans="1:7" x14ac:dyDescent="0.25">
      <c r="A129" s="9"/>
      <c r="B129" s="14"/>
      <c r="C129" s="10"/>
      <c r="D129" s="18">
        <v>46.1</v>
      </c>
      <c r="E129" s="10">
        <v>3214</v>
      </c>
      <c r="F129" s="9" t="s">
        <v>160</v>
      </c>
      <c r="G129" s="28" t="s">
        <v>14</v>
      </c>
    </row>
    <row r="130" spans="1:7" x14ac:dyDescent="0.25">
      <c r="A130" s="9"/>
      <c r="B130" s="14"/>
      <c r="C130" s="10"/>
      <c r="D130" s="18">
        <v>56.81</v>
      </c>
      <c r="E130" s="10">
        <v>3221</v>
      </c>
      <c r="F130" s="9" t="s">
        <v>21</v>
      </c>
      <c r="G130" s="28" t="s">
        <v>14</v>
      </c>
    </row>
    <row r="131" spans="1:7" x14ac:dyDescent="0.25">
      <c r="A131" s="9"/>
      <c r="B131" s="14"/>
      <c r="C131" s="10"/>
      <c r="D131" s="18">
        <v>7.64</v>
      </c>
      <c r="E131" s="10">
        <v>3224</v>
      </c>
      <c r="F131" s="9" t="s">
        <v>13</v>
      </c>
      <c r="G131" s="28" t="s">
        <v>14</v>
      </c>
    </row>
    <row r="132" spans="1:7" x14ac:dyDescent="0.25">
      <c r="A132" s="9"/>
      <c r="B132" s="14"/>
      <c r="C132" s="10"/>
      <c r="D132" s="18">
        <v>109.14</v>
      </c>
      <c r="E132" s="10">
        <v>3225</v>
      </c>
      <c r="F132" s="9" t="s">
        <v>86</v>
      </c>
      <c r="G132" s="28" t="s">
        <v>14</v>
      </c>
    </row>
    <row r="133" spans="1:7" x14ac:dyDescent="0.25">
      <c r="A133" s="9"/>
      <c r="B133" s="14"/>
      <c r="C133" s="10"/>
      <c r="D133" s="18">
        <v>182.96</v>
      </c>
      <c r="E133" s="10">
        <v>3237</v>
      </c>
      <c r="F133" s="9" t="s">
        <v>107</v>
      </c>
      <c r="G133" s="28" t="s">
        <v>14</v>
      </c>
    </row>
    <row r="134" spans="1:7" x14ac:dyDescent="0.25">
      <c r="A134" s="9"/>
      <c r="B134" s="14"/>
      <c r="C134" s="10"/>
      <c r="D134" s="18">
        <v>558.44000000000005</v>
      </c>
      <c r="E134" s="10">
        <v>3291</v>
      </c>
      <c r="F134" s="9" t="s">
        <v>161</v>
      </c>
      <c r="G134" s="28" t="s">
        <v>14</v>
      </c>
    </row>
    <row r="135" spans="1:7" x14ac:dyDescent="0.25">
      <c r="A135" s="9"/>
      <c r="B135" s="14"/>
      <c r="C135" s="10"/>
      <c r="D135" s="18">
        <v>-31</v>
      </c>
      <c r="E135" s="10">
        <v>3299</v>
      </c>
      <c r="F135" s="9" t="s">
        <v>67</v>
      </c>
      <c r="G135" s="28" t="s">
        <v>14</v>
      </c>
    </row>
    <row r="136" spans="1:7" x14ac:dyDescent="0.25">
      <c r="A136" s="9" t="s">
        <v>167</v>
      </c>
      <c r="B136" s="14"/>
      <c r="C136" s="10"/>
      <c r="D136" s="35">
        <f>SUM(D124:D135)</f>
        <v>34713.349999999991</v>
      </c>
      <c r="E136" s="10"/>
      <c r="F136" s="9"/>
      <c r="G136" s="28"/>
    </row>
    <row r="137" spans="1:7" x14ac:dyDescent="0.25">
      <c r="A137" s="9"/>
      <c r="B137" s="14"/>
      <c r="C137" s="10"/>
      <c r="D137" s="18"/>
      <c r="E137" s="10"/>
      <c r="F137" s="9"/>
      <c r="G137" s="28"/>
    </row>
    <row r="138" spans="1:7" x14ac:dyDescent="0.25">
      <c r="A138" s="9"/>
      <c r="B138" s="14"/>
      <c r="C138" s="10"/>
      <c r="D138" s="18">
        <v>5941.65</v>
      </c>
      <c r="E138" s="10">
        <v>3121</v>
      </c>
      <c r="F138" s="9" t="s">
        <v>164</v>
      </c>
      <c r="G138" s="28" t="s">
        <v>166</v>
      </c>
    </row>
    <row r="139" spans="1:7" x14ac:dyDescent="0.25">
      <c r="A139" s="9"/>
      <c r="B139" s="14"/>
      <c r="C139" s="10"/>
      <c r="D139" s="18">
        <f>15424.84+31089.04+110062.02+30.31+10.1+29.1+25.76+77.28+52.47+36.81+322.9</f>
        <v>157160.63000000003</v>
      </c>
      <c r="E139" s="10">
        <v>3111</v>
      </c>
      <c r="F139" s="9" t="s">
        <v>158</v>
      </c>
      <c r="G139" s="28" t="s">
        <v>166</v>
      </c>
    </row>
    <row r="140" spans="1:7" x14ac:dyDescent="0.25">
      <c r="A140" s="9"/>
      <c r="B140" s="14"/>
      <c r="C140" s="10"/>
      <c r="D140" s="18">
        <f>3139.66+132.55</f>
        <v>3272.21</v>
      </c>
      <c r="E140" s="10">
        <v>3212</v>
      </c>
      <c r="F140" s="9" t="s">
        <v>159</v>
      </c>
      <c r="G140" s="28" t="s">
        <v>166</v>
      </c>
    </row>
    <row r="141" spans="1:7" x14ac:dyDescent="0.25">
      <c r="A141" s="9"/>
      <c r="B141" s="14"/>
      <c r="C141" s="10"/>
      <c r="D141" s="18">
        <f>25835.01+33.34+85.01</f>
        <v>25953.359999999997</v>
      </c>
      <c r="E141" s="10">
        <v>3132</v>
      </c>
      <c r="F141" s="9" t="s">
        <v>163</v>
      </c>
      <c r="G141" s="28" t="s">
        <v>166</v>
      </c>
    </row>
    <row r="142" spans="1:7" x14ac:dyDescent="0.25">
      <c r="A142" s="9"/>
      <c r="B142" s="14"/>
      <c r="C142" s="10"/>
      <c r="D142" s="18">
        <v>420</v>
      </c>
      <c r="E142" s="10">
        <v>3295</v>
      </c>
      <c r="F142" s="9" t="s">
        <v>165</v>
      </c>
      <c r="G142" s="28" t="s">
        <v>166</v>
      </c>
    </row>
    <row r="143" spans="1:7" ht="21" customHeight="1" thickBot="1" x14ac:dyDescent="0.3">
      <c r="A143" s="21" t="s">
        <v>15</v>
      </c>
      <c r="B143" s="22"/>
      <c r="C143" s="23"/>
      <c r="D143" s="24">
        <f>SUM(D138:D142)</f>
        <v>192747.85</v>
      </c>
      <c r="E143" s="23"/>
      <c r="F143" s="25"/>
      <c r="G143" s="26"/>
    </row>
    <row r="144" spans="1:7" ht="15.75" thickBot="1" x14ac:dyDescent="0.3">
      <c r="A144" s="29" t="s">
        <v>162</v>
      </c>
      <c r="B144" s="30"/>
      <c r="C144" s="31"/>
      <c r="D144" s="32">
        <f>SUM(D8,D10,D12,D14,D16,D18,D20,D22,D24,D26,D28,D30,D33,D35,D37,D39,D41,D43,D45,D47,D49,D51,D53,D55,D57,D59,D61,D65,D67,D69,D71,D73,D75,D77,D79,D81,D83,D85,D87,D89,D91,D93,D95,D97,D99,D101,D103,D105,D107,D109,D112,D114,D116,D118,D120,D123,D143)+D136</f>
        <v>275258.52999999997</v>
      </c>
      <c r="E144" s="31"/>
      <c r="F144" s="33"/>
      <c r="G144" s="34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2026-04-17T13:04:17Z</dcterms:modified>
</cp:coreProperties>
</file>