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6\"/>
    </mc:Choice>
  </mc:AlternateContent>
  <xr:revisionPtr revIDLastSave="0" documentId="13_ncr:1_{B70A602C-9924-48C6-9570-B7A8699571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3" i="1" l="1"/>
  <c r="D135" i="1"/>
  <c r="D141" i="1"/>
  <c r="D140" i="1"/>
  <c r="D136" i="1"/>
  <c r="D138" i="1"/>
  <c r="D137" i="1"/>
  <c r="D129" i="1"/>
  <c r="D126" i="1"/>
  <c r="D125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1" i="1"/>
  <c r="D39" i="1"/>
  <c r="D37" i="1"/>
  <c r="D35" i="1"/>
  <c r="D33" i="1"/>
  <c r="D31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<sst xmlns="http://schemas.openxmlformats.org/spreadsheetml/2006/main" count="391" uniqueCount="170">
  <si>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</si>
  <si>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</si>
  <si>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</si>
  <si>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</si>
  <si>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</si>
  <si>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</si>
  <si>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</si>
  <si>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</si>
  <si>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</si>
  <si>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01.04.2026 Do 30.04.2026</t>
  </si>
  <si>
    <t>LJEKARNA LUKAČIN</t>
  </si>
  <si>
    <t>98986410590</t>
  </si>
  <si>
    <t>ZAGREB</t>
  </si>
  <si>
    <t>UREDSKI MATERIJAL I OSTALI MATERIJALNI RASHODI</t>
  </si>
  <si>
    <t>OŠ IVANA GRANĐE</t>
  </si>
  <si>
    <t>Ukupno:</t>
  </si>
  <si>
    <t>BMD STIL D.O.O.</t>
  </si>
  <si>
    <t>96086822394</t>
  </si>
  <si>
    <t>BEDENICA</t>
  </si>
  <si>
    <t>MATERIJAL I DIJELOVI ZA TEKUĆE I INVESTICIJSKO ODRŽAVANJE</t>
  </si>
  <si>
    <t>OSTALI NESPOMENUTI RASHODI POSLOVANJA</t>
  </si>
  <si>
    <t>ZAGREBAČKA BANKA</t>
  </si>
  <si>
    <t>92963223473</t>
  </si>
  <si>
    <t>BANKARSKE USLUGE I USLUGE PLATNOG PROMETA</t>
  </si>
  <si>
    <t>ČAZMATRANS PUTNIČKA AGENCIJA</t>
  </si>
  <si>
    <t>87679956140</t>
  </si>
  <si>
    <t>ŽAC-JELOVEČKI PEKARNA -KR</t>
  </si>
  <si>
    <t>87190278781</t>
  </si>
  <si>
    <t>MATERIJAL I SIROVINE</t>
  </si>
  <si>
    <t>PRESEČKI GRUPA d.o.o. za prijevoz</t>
  </si>
  <si>
    <t>85843181422</t>
  </si>
  <si>
    <t>KRAPINA</t>
  </si>
  <si>
    <t>USLUGE TELEFONA, POŠTE I PRIJEVOZA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</si>
  <si>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</si>
  <si>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</si>
  <si>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</si>
  <si>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</si>
  <si>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</si>
  <si>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</si>
  <si>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</si>
  <si>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MET CROATIA ENERGY TRADE DOO</t>
  </si>
  <si>
    <t>85106651596</t>
  </si>
  <si>
    <t>ENERGIJA</t>
  </si>
  <si>
    <t>VODOPSKRBA I ODVODNJA d.o.o.</t>
  </si>
  <si>
    <t>83416546499</t>
  </si>
  <si>
    <t>USLUGE TEKUĆEG I INVESTICIJSKOG ODRŽAVANJA</t>
  </si>
  <si>
    <t>OSTALE USLUGE</t>
  </si>
  <si>
    <t>STAMPA D.O.O.</t>
  </si>
  <si>
    <t>81920045396</t>
  </si>
  <si>
    <t>AGRODALM D.O.O.</t>
  </si>
  <si>
    <t>80649374262</t>
  </si>
  <si>
    <t>NAKLADA LJEVAK</t>
  </si>
  <si>
    <t>80364394364</t>
  </si>
  <si>
    <t>NTL D.O.O.</t>
  </si>
  <si>
    <t>78344221376</t>
  </si>
  <si>
    <t>SOBLINEC</t>
  </si>
  <si>
    <t>KLARA - ZAGREBAČKE PEKARNE</t>
  </si>
  <si>
    <t>76842508189</t>
  </si>
  <si>
    <t>PEVEX ZAGREB</t>
  </si>
  <si>
    <t>73660371074</t>
  </si>
  <si>
    <t>SITNI INVENTAR I AUTO GUME</t>
  </si>
  <si>
    <t>MARŠIĆ D.O.O.</t>
  </si>
  <si>
    <t>73334529004</t>
  </si>
  <si>
    <t>SESVETE</t>
  </si>
  <si>
    <t>OPTIMUS LAB D.O.O.</t>
  </si>
  <si>
    <t>71981294715</t>
  </si>
  <si>
    <t>ČAKOVEC</t>
  </si>
  <si>
    <t>RAČUNALNE USLUGE</t>
  </si>
  <si>
    <t>BAUHAUS</t>
  </si>
  <si>
    <t>71642207963</t>
  </si>
  <si>
    <t>MLADEN D.O.O.</t>
  </si>
  <si>
    <t>71106835781</t>
  </si>
  <si>
    <t>AVRION D.O.O.</t>
  </si>
  <si>
    <t>67095305134</t>
  </si>
  <si>
    <t>NARODNE NOVINE</t>
  </si>
  <si>
    <t>64546066176</t>
  </si>
  <si>
    <t>HEP OPSKRBA d.o.o.</t>
  </si>
  <si>
    <t>63073332379</t>
  </si>
  <si>
    <t>GRAD ZAGREB,PROLAZNI RAČ.</t>
  </si>
  <si>
    <t>61817894937</t>
  </si>
  <si>
    <t>TEHNO ZAGREB D.O.O.</t>
  </si>
  <si>
    <t>60557784734</t>
  </si>
  <si>
    <t>DUBROVNIK SUN</t>
  </si>
  <si>
    <t>60174672203</t>
  </si>
  <si>
    <t>DUBRAVNIK</t>
  </si>
  <si>
    <t>SLUŽBENA PUTOVANJA</t>
  </si>
  <si>
    <t>BENEFIT SYSTEMS DOO</t>
  </si>
  <si>
    <t>57845277445</t>
  </si>
  <si>
    <t>EKO JAZO DOO</t>
  </si>
  <si>
    <t>55710121632</t>
  </si>
  <si>
    <t>IVANOVAC</t>
  </si>
  <si>
    <t>IGO-MAT D.O.O.</t>
  </si>
  <si>
    <t>55662000497</t>
  </si>
  <si>
    <t>BREGANA</t>
  </si>
  <si>
    <t>TIMSEL-ALARM</t>
  </si>
  <si>
    <t>55486529321</t>
  </si>
  <si>
    <t>WIENER OSIGURANJE VIG DD</t>
  </si>
  <si>
    <t>54848403362</t>
  </si>
  <si>
    <t>PREMIJE OSIGURANJA</t>
  </si>
  <si>
    <t>FIZIKA2GO</t>
  </si>
  <si>
    <t>52436892874</t>
  </si>
  <si>
    <t>TEHNOZAPIS D.O.O.</t>
  </si>
  <si>
    <t>47310667146</t>
  </si>
  <si>
    <t>INTELEKTUALNE I OSOBNE USLUGE</t>
  </si>
  <si>
    <t>OPG KESER</t>
  </si>
  <si>
    <t>46595321988</t>
  </si>
  <si>
    <t>POPOVAČA</t>
  </si>
  <si>
    <t>BLUTRONIX D.O.O.</t>
  </si>
  <si>
    <t>46405604661</t>
  </si>
  <si>
    <t>BONGO FOOD I DRINKS JDOO</t>
  </si>
  <si>
    <t>45548352889</t>
  </si>
  <si>
    <t>HRVATSKI SAVEZ UČENIČKIH ZADRUGA</t>
  </si>
  <si>
    <t>45052309127</t>
  </si>
  <si>
    <t>ČLANARINE</t>
  </si>
  <si>
    <t>VINDIJA D.D.</t>
  </si>
  <si>
    <t>44138062462</t>
  </si>
  <si>
    <t>VARAŽDIN</t>
  </si>
  <si>
    <t>HEP ELEKTRA d.o.o.</t>
  </si>
  <si>
    <t>43965974818</t>
  </si>
  <si>
    <t>OPG IVICA BABOJEVIĆ</t>
  </si>
  <si>
    <t>41013704911</t>
  </si>
  <si>
    <t>SAMOBOR</t>
  </si>
  <si>
    <t>OPG CVETIĆ MARIJANA</t>
  </si>
  <si>
    <t>36033938448</t>
  </si>
  <si>
    <t>JASTREBARSKO</t>
  </si>
  <si>
    <t>FOTOCOPY SESVETE</t>
  </si>
  <si>
    <t>32056771668</t>
  </si>
  <si>
    <t>KONZUM</t>
  </si>
  <si>
    <t>29955634590</t>
  </si>
  <si>
    <t>MARODI D.O.O.</t>
  </si>
  <si>
    <t>28972867079</t>
  </si>
  <si>
    <t>NEDELIŠĆE</t>
  </si>
  <si>
    <t>HRVATSKE VODE</t>
  </si>
  <si>
    <t>28921383001</t>
  </si>
  <si>
    <t>JAKOPIĆ D.O.O.</t>
  </si>
  <si>
    <t>25929495328</t>
  </si>
  <si>
    <t>VRBOVEC</t>
  </si>
  <si>
    <t>GALIĆ BENZ d.o.o.</t>
  </si>
  <si>
    <t>24136516466</t>
  </si>
  <si>
    <t>OOPG MLAĐAN</t>
  </si>
  <si>
    <t>19079631234</t>
  </si>
  <si>
    <t>10342 DUBRAVA</t>
  </si>
  <si>
    <t>PODRAVKA DD</t>
  </si>
  <si>
    <t>18928523252</t>
  </si>
  <si>
    <t>KOPRIVNICA</t>
  </si>
  <si>
    <t>OBORD D.O.O.</t>
  </si>
  <si>
    <t>ZAAGREB</t>
  </si>
  <si>
    <t>HRVATSKI KINEZIOLOŠKI SAV</t>
  </si>
  <si>
    <t>STRUČNO USAVRŠAVANJE ZAPOSLENIKA</t>
  </si>
  <si>
    <t>AKD ZAŠTITA D.O.O.</t>
  </si>
  <si>
    <t>09253797076</t>
  </si>
  <si>
    <t>LEDO PLUS D.O.O.</t>
  </si>
  <si>
    <t>07179054100</t>
  </si>
  <si>
    <t>OFFERTISIMA</t>
  </si>
  <si>
    <t>00643859701</t>
  </si>
  <si>
    <t>NOVAKI</t>
  </si>
  <si>
    <t>DINOP</t>
  </si>
  <si>
    <t>00042324329</t>
  </si>
  <si>
    <t>PLAĆE ZA REDOVAN RAD</t>
  </si>
  <si>
    <t>NAKNADE ZA PRIJEVOZ, ZA RAD NA TERENU I ODVOJENI ŽIVOT</t>
  </si>
  <si>
    <t>OSTALE NAKNADE TROŠKOVA ZAPOSLENICIMA</t>
  </si>
  <si>
    <t>NAKNADE ZA RAD PREDSTAVNIČKIH I IZVRŠNIH TIJELA I SLIČNO</t>
  </si>
  <si>
    <t>NAKNADE GRAĐANIMA I KUĆANSTVIMA U NOVCU</t>
  </si>
  <si>
    <t>Sveukupno:</t>
  </si>
  <si>
    <t>DOPRINOSI ZA OBVEZNO ZDRAVSTVENO OSIGURANJE</t>
  </si>
  <si>
    <t>OSTALI RASHODI ZA ZAPOSLENE</t>
  </si>
  <si>
    <t>PRISTOJBE I NAKNADE</t>
  </si>
  <si>
    <t>MINISTARSTVO ZNANOSTI, OBRAZOVANJA I MLADIH</t>
  </si>
  <si>
    <t>38896786699</t>
  </si>
  <si>
    <t>46745727313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</si>
</sst>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9"/>
  <sheetViews>
    <sheetView tabSelected="1" zoomScaleNormal="100" workbookViewId="0">
      <selection activeCell="B116" sqref="B11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42.36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42.36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31.11</v>
      </c>
      <c r="E9" s="10">
        <v>3224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68.599999999999994</v>
      </c>
      <c r="E10" s="10">
        <v>3299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99.71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170.06</v>
      </c>
      <c r="E12" s="10">
        <v>3431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170.06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12</v>
      </c>
      <c r="D14" s="18">
        <v>98</v>
      </c>
      <c r="E14" s="10">
        <v>3299</v>
      </c>
      <c r="F14" s="9" t="s">
        <v>20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98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12</v>
      </c>
      <c r="D16" s="18">
        <v>6733.28</v>
      </c>
      <c r="E16" s="10">
        <v>3222</v>
      </c>
      <c r="F16" s="9" t="s">
        <v>28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6733.28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960</v>
      </c>
      <c r="E18" s="10">
        <v>3231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960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12</v>
      </c>
      <c r="D20" s="18">
        <v>68.02</v>
      </c>
      <c r="E20" s="10">
        <v>3431</v>
      </c>
      <c r="F20" s="9" t="s">
        <v>23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68.02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596.53</v>
      </c>
      <c r="E22" s="10">
        <v>3234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596.53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12</v>
      </c>
      <c r="D24" s="18">
        <v>12.74</v>
      </c>
      <c r="E24" s="10">
        <v>3234</v>
      </c>
      <c r="F24" s="9" t="s">
        <v>37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12.74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12</v>
      </c>
      <c r="D26" s="18">
        <v>2710.58</v>
      </c>
      <c r="E26" s="10">
        <v>3223</v>
      </c>
      <c r="F26" s="9" t="s">
        <v>42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2710.58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709.01</v>
      </c>
      <c r="E28" s="10">
        <v>3232</v>
      </c>
      <c r="F28" s="9" t="s">
        <v>45</v>
      </c>
      <c r="G28" s="27" t="s">
        <v>14</v>
      </c>
    </row>
    <row r="29" spans="1:7" x14ac:dyDescent="0.25">
      <c r="A29" s="9"/>
      <c r="B29" s="14"/>
      <c r="C29" s="10"/>
      <c r="D29" s="18">
        <v>739.42</v>
      </c>
      <c r="E29" s="10">
        <v>3234</v>
      </c>
      <c r="F29" s="9" t="s">
        <v>37</v>
      </c>
      <c r="G29" s="28" t="s">
        <v>14</v>
      </c>
    </row>
    <row r="30" spans="1:7" x14ac:dyDescent="0.25">
      <c r="A30" s="9"/>
      <c r="B30" s="14"/>
      <c r="C30" s="10"/>
      <c r="D30" s="18">
        <v>297.33</v>
      </c>
      <c r="E30" s="10">
        <v>3239</v>
      </c>
      <c r="F30" s="9" t="s">
        <v>46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SUM(D28:D30)</f>
        <v>1745.7599999999998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239.22</v>
      </c>
      <c r="E32" s="10">
        <v>3239</v>
      </c>
      <c r="F32" s="9" t="s">
        <v>46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239.22</v>
      </c>
      <c r="E33" s="23"/>
      <c r="F33" s="25"/>
      <c r="G33" s="26"/>
    </row>
    <row r="34" spans="1:7" x14ac:dyDescent="0.25">
      <c r="A34" s="9" t="s">
        <v>49</v>
      </c>
      <c r="B34" s="14" t="s">
        <v>50</v>
      </c>
      <c r="C34" s="10" t="s">
        <v>12</v>
      </c>
      <c r="D34" s="18">
        <v>1448.43</v>
      </c>
      <c r="E34" s="10">
        <v>3222</v>
      </c>
      <c r="F34" s="9" t="s">
        <v>28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1448.43</v>
      </c>
      <c r="E35" s="23"/>
      <c r="F35" s="25"/>
      <c r="G35" s="26"/>
    </row>
    <row r="36" spans="1:7" x14ac:dyDescent="0.25">
      <c r="A36" s="9" t="s">
        <v>51</v>
      </c>
      <c r="B36" s="14" t="s">
        <v>52</v>
      </c>
      <c r="C36" s="10" t="s">
        <v>12</v>
      </c>
      <c r="D36" s="18">
        <v>25</v>
      </c>
      <c r="E36" s="10">
        <v>3221</v>
      </c>
      <c r="F36" s="9" t="s">
        <v>13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25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55</v>
      </c>
      <c r="D38" s="18">
        <v>22.17</v>
      </c>
      <c r="E38" s="10">
        <v>3299</v>
      </c>
      <c r="F38" s="9" t="s">
        <v>20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22.17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12</v>
      </c>
      <c r="D40" s="18">
        <v>4732.3</v>
      </c>
      <c r="E40" s="10">
        <v>3222</v>
      </c>
      <c r="F40" s="9" t="s">
        <v>28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4732.3</v>
      </c>
      <c r="E41" s="23"/>
      <c r="F41" s="25"/>
      <c r="G41" s="26"/>
    </row>
    <row r="42" spans="1:7" x14ac:dyDescent="0.25">
      <c r="A42" s="9" t="s">
        <v>58</v>
      </c>
      <c r="B42" s="14" t="s">
        <v>59</v>
      </c>
      <c r="C42" s="10" t="s">
        <v>12</v>
      </c>
      <c r="D42" s="18">
        <v>201.66</v>
      </c>
      <c r="E42" s="10">
        <v>3224</v>
      </c>
      <c r="F42" s="9" t="s">
        <v>19</v>
      </c>
      <c r="G42" s="27" t="s">
        <v>14</v>
      </c>
    </row>
    <row r="43" spans="1:7" x14ac:dyDescent="0.25">
      <c r="A43" s="9"/>
      <c r="B43" s="14"/>
      <c r="C43" s="10"/>
      <c r="D43" s="18">
        <v>62.08</v>
      </c>
      <c r="E43" s="10">
        <v>3225</v>
      </c>
      <c r="F43" s="9" t="s">
        <v>60</v>
      </c>
      <c r="G43" s="28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SUM(D42:D43)</f>
        <v>263.74</v>
      </c>
      <c r="E44" s="23"/>
      <c r="F44" s="25"/>
      <c r="G44" s="26"/>
    </row>
    <row r="45" spans="1:7" x14ac:dyDescent="0.25">
      <c r="A45" s="9" t="s">
        <v>61</v>
      </c>
      <c r="B45" s="14" t="s">
        <v>62</v>
      </c>
      <c r="C45" s="10" t="s">
        <v>63</v>
      </c>
      <c r="D45" s="18">
        <v>327.45999999999998</v>
      </c>
      <c r="E45" s="10">
        <v>3221</v>
      </c>
      <c r="F45" s="9" t="s">
        <v>13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327.45999999999998</v>
      </c>
      <c r="E46" s="23"/>
      <c r="F46" s="25"/>
      <c r="G46" s="26"/>
    </row>
    <row r="47" spans="1:7" x14ac:dyDescent="0.25">
      <c r="A47" s="9" t="s">
        <v>64</v>
      </c>
      <c r="B47" s="14" t="s">
        <v>65</v>
      </c>
      <c r="C47" s="10" t="s">
        <v>66</v>
      </c>
      <c r="D47" s="18">
        <v>82.5</v>
      </c>
      <c r="E47" s="10">
        <v>3238</v>
      </c>
      <c r="F47" s="9" t="s">
        <v>67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82.5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12</v>
      </c>
      <c r="D49" s="18">
        <v>26.44</v>
      </c>
      <c r="E49" s="10">
        <v>3224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26.44</v>
      </c>
      <c r="E50" s="23"/>
      <c r="F50" s="25"/>
      <c r="G50" s="26"/>
    </row>
    <row r="51" spans="1:7" x14ac:dyDescent="0.25">
      <c r="A51" s="9" t="s">
        <v>70</v>
      </c>
      <c r="B51" s="14" t="s">
        <v>71</v>
      </c>
      <c r="C51" s="10" t="s">
        <v>12</v>
      </c>
      <c r="D51" s="18">
        <v>1573.12</v>
      </c>
      <c r="E51" s="10">
        <v>3222</v>
      </c>
      <c r="F51" s="9" t="s">
        <v>28</v>
      </c>
      <c r="G51" s="27" t="s">
        <v>14</v>
      </c>
    </row>
    <row r="52" spans="1:7" x14ac:dyDescent="0.25">
      <c r="A52" s="9"/>
      <c r="B52" s="14"/>
      <c r="C52" s="10"/>
      <c r="D52" s="18">
        <v>31.13</v>
      </c>
      <c r="E52" s="10">
        <v>3223</v>
      </c>
      <c r="F52" s="9" t="s">
        <v>42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1604.25</v>
      </c>
      <c r="E53" s="23"/>
      <c r="F53" s="25"/>
      <c r="G53" s="26"/>
    </row>
    <row r="54" spans="1:7" x14ac:dyDescent="0.25">
      <c r="A54" s="9" t="s">
        <v>72</v>
      </c>
      <c r="B54" s="14" t="s">
        <v>73</v>
      </c>
      <c r="C54" s="10" t="s">
        <v>12</v>
      </c>
      <c r="D54" s="18">
        <v>135</v>
      </c>
      <c r="E54" s="10">
        <v>3232</v>
      </c>
      <c r="F54" s="9" t="s">
        <v>45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135</v>
      </c>
      <c r="E55" s="23"/>
      <c r="F55" s="25"/>
      <c r="G55" s="26"/>
    </row>
    <row r="56" spans="1:7" x14ac:dyDescent="0.25">
      <c r="A56" s="9" t="s">
        <v>74</v>
      </c>
      <c r="B56" s="14" t="s">
        <v>75</v>
      </c>
      <c r="C56" s="10" t="s">
        <v>12</v>
      </c>
      <c r="D56" s="18">
        <v>114.39</v>
      </c>
      <c r="E56" s="10">
        <v>3221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114.39</v>
      </c>
      <c r="E57" s="23"/>
      <c r="F57" s="25"/>
      <c r="G57" s="26"/>
    </row>
    <row r="58" spans="1:7" x14ac:dyDescent="0.25">
      <c r="A58" s="9" t="s">
        <v>76</v>
      </c>
      <c r="B58" s="14" t="s">
        <v>77</v>
      </c>
      <c r="C58" s="10" t="s">
        <v>12</v>
      </c>
      <c r="D58" s="18">
        <v>1763.26</v>
      </c>
      <c r="E58" s="10">
        <v>3223</v>
      </c>
      <c r="F58" s="9" t="s">
        <v>42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1763.26</v>
      </c>
      <c r="E59" s="23"/>
      <c r="F59" s="25"/>
      <c r="G59" s="26"/>
    </row>
    <row r="60" spans="1:7" x14ac:dyDescent="0.25">
      <c r="A60" s="9" t="s">
        <v>78</v>
      </c>
      <c r="B60" s="14" t="s">
        <v>79</v>
      </c>
      <c r="C60" s="10" t="s">
        <v>12</v>
      </c>
      <c r="D60" s="18">
        <v>56</v>
      </c>
      <c r="E60" s="10">
        <v>3234</v>
      </c>
      <c r="F60" s="9" t="s">
        <v>37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56</v>
      </c>
      <c r="E61" s="23"/>
      <c r="F61" s="25"/>
      <c r="G61" s="26"/>
    </row>
    <row r="62" spans="1:7" x14ac:dyDescent="0.25">
      <c r="A62" s="9" t="s">
        <v>80</v>
      </c>
      <c r="B62" s="14" t="s">
        <v>81</v>
      </c>
      <c r="C62" s="10" t="s">
        <v>12</v>
      </c>
      <c r="D62" s="18">
        <v>1018.99</v>
      </c>
      <c r="E62" s="10">
        <v>3232</v>
      </c>
      <c r="F62" s="9" t="s">
        <v>45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1018.99</v>
      </c>
      <c r="E63" s="23"/>
      <c r="F63" s="25"/>
      <c r="G63" s="26"/>
    </row>
    <row r="64" spans="1:7" x14ac:dyDescent="0.25">
      <c r="A64" s="9" t="s">
        <v>82</v>
      </c>
      <c r="B64" s="14" t="s">
        <v>83</v>
      </c>
      <c r="C64" s="10" t="s">
        <v>84</v>
      </c>
      <c r="D64" s="18">
        <v>301.2</v>
      </c>
      <c r="E64" s="10">
        <v>3211</v>
      </c>
      <c r="F64" s="9" t="s">
        <v>85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301.2</v>
      </c>
      <c r="E65" s="23"/>
      <c r="F65" s="25"/>
      <c r="G65" s="26"/>
    </row>
    <row r="66" spans="1:7" x14ac:dyDescent="0.25">
      <c r="A66" s="9" t="s">
        <v>86</v>
      </c>
      <c r="B66" s="14" t="s">
        <v>87</v>
      </c>
      <c r="C66" s="10" t="s">
        <v>12</v>
      </c>
      <c r="D66" s="18">
        <v>49.5</v>
      </c>
      <c r="E66" s="10">
        <v>3299</v>
      </c>
      <c r="F66" s="9" t="s">
        <v>20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49.5</v>
      </c>
      <c r="E67" s="23"/>
      <c r="F67" s="25"/>
      <c r="G67" s="26"/>
    </row>
    <row r="68" spans="1:7" x14ac:dyDescent="0.25">
      <c r="A68" s="9" t="s">
        <v>88</v>
      </c>
      <c r="B68" s="14" t="s">
        <v>89</v>
      </c>
      <c r="C68" s="10" t="s">
        <v>90</v>
      </c>
      <c r="D68" s="18">
        <v>133.4</v>
      </c>
      <c r="E68" s="10">
        <v>3222</v>
      </c>
      <c r="F68" s="9" t="s">
        <v>28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133.4</v>
      </c>
      <c r="E69" s="23"/>
      <c r="F69" s="25"/>
      <c r="G69" s="26"/>
    </row>
    <row r="70" spans="1:7" x14ac:dyDescent="0.25">
      <c r="A70" s="9" t="s">
        <v>91</v>
      </c>
      <c r="B70" s="14" t="s">
        <v>92</v>
      </c>
      <c r="C70" s="10" t="s">
        <v>93</v>
      </c>
      <c r="D70" s="18">
        <v>726.59</v>
      </c>
      <c r="E70" s="10">
        <v>3222</v>
      </c>
      <c r="F70" s="9" t="s">
        <v>28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726.59</v>
      </c>
      <c r="E71" s="23"/>
      <c r="F71" s="25"/>
      <c r="G71" s="26"/>
    </row>
    <row r="72" spans="1:7" x14ac:dyDescent="0.25">
      <c r="A72" s="9" t="s">
        <v>94</v>
      </c>
      <c r="B72" s="14" t="s">
        <v>95</v>
      </c>
      <c r="C72" s="10" t="s">
        <v>12</v>
      </c>
      <c r="D72" s="18">
        <v>1213.55</v>
      </c>
      <c r="E72" s="10">
        <v>3232</v>
      </c>
      <c r="F72" s="9" t="s">
        <v>45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1213.55</v>
      </c>
      <c r="E73" s="23"/>
      <c r="F73" s="25"/>
      <c r="G73" s="26"/>
    </row>
    <row r="74" spans="1:7" x14ac:dyDescent="0.25">
      <c r="A74" s="9" t="s">
        <v>96</v>
      </c>
      <c r="B74" s="14" t="s">
        <v>97</v>
      </c>
      <c r="C74" s="10" t="s">
        <v>12</v>
      </c>
      <c r="D74" s="18">
        <v>3476</v>
      </c>
      <c r="E74" s="10">
        <v>3292</v>
      </c>
      <c r="F74" s="9" t="s">
        <v>98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3476</v>
      </c>
      <c r="E75" s="23"/>
      <c r="F75" s="25"/>
      <c r="G75" s="26"/>
    </row>
    <row r="76" spans="1:7" x14ac:dyDescent="0.25">
      <c r="A76" s="9" t="s">
        <v>99</v>
      </c>
      <c r="B76" s="14" t="s">
        <v>100</v>
      </c>
      <c r="C76" s="10" t="s">
        <v>66</v>
      </c>
      <c r="D76" s="18">
        <v>2000</v>
      </c>
      <c r="E76" s="10">
        <v>3232</v>
      </c>
      <c r="F76" s="9" t="s">
        <v>45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2000</v>
      </c>
      <c r="E77" s="23"/>
      <c r="F77" s="25"/>
      <c r="G77" s="26"/>
    </row>
    <row r="78" spans="1:7" x14ac:dyDescent="0.25">
      <c r="A78" s="9" t="s">
        <v>101</v>
      </c>
      <c r="B78" s="14" t="s">
        <v>102</v>
      </c>
      <c r="C78" s="10" t="s">
        <v>12</v>
      </c>
      <c r="D78" s="18">
        <v>100</v>
      </c>
      <c r="E78" s="10">
        <v>3237</v>
      </c>
      <c r="F78" s="9" t="s">
        <v>103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100</v>
      </c>
      <c r="E79" s="23"/>
      <c r="F79" s="25"/>
      <c r="G79" s="26"/>
    </row>
    <row r="80" spans="1:7" x14ac:dyDescent="0.25">
      <c r="A80" s="9" t="s">
        <v>104</v>
      </c>
      <c r="B80" s="14" t="s">
        <v>105</v>
      </c>
      <c r="C80" s="10" t="s">
        <v>106</v>
      </c>
      <c r="D80" s="18">
        <v>312.5</v>
      </c>
      <c r="E80" s="10">
        <v>3222</v>
      </c>
      <c r="F80" s="9" t="s">
        <v>28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312.5</v>
      </c>
      <c r="E81" s="23"/>
      <c r="F81" s="25"/>
      <c r="G81" s="26"/>
    </row>
    <row r="82" spans="1:7" x14ac:dyDescent="0.25">
      <c r="A82" s="9" t="s">
        <v>107</v>
      </c>
      <c r="B82" s="14" t="s">
        <v>108</v>
      </c>
      <c r="C82" s="10" t="s">
        <v>12</v>
      </c>
      <c r="D82" s="18">
        <v>162.75</v>
      </c>
      <c r="E82" s="10">
        <v>3232</v>
      </c>
      <c r="F82" s="9" t="s">
        <v>45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162.75</v>
      </c>
      <c r="E83" s="23"/>
      <c r="F83" s="25"/>
      <c r="G83" s="26"/>
    </row>
    <row r="84" spans="1:7" x14ac:dyDescent="0.25">
      <c r="A84" s="9" t="s">
        <v>109</v>
      </c>
      <c r="B84" s="14" t="s">
        <v>110</v>
      </c>
      <c r="C84" s="10" t="s">
        <v>12</v>
      </c>
      <c r="D84" s="18">
        <v>2123.27</v>
      </c>
      <c r="E84" s="10">
        <v>3222</v>
      </c>
      <c r="F84" s="9" t="s">
        <v>28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2123.27</v>
      </c>
      <c r="E85" s="23"/>
      <c r="F85" s="25"/>
      <c r="G85" s="26"/>
    </row>
    <row r="86" spans="1:7" x14ac:dyDescent="0.25">
      <c r="A86" s="9" t="s">
        <v>111</v>
      </c>
      <c r="B86" s="14" t="s">
        <v>112</v>
      </c>
      <c r="C86" s="10" t="s">
        <v>12</v>
      </c>
      <c r="D86" s="18">
        <v>25</v>
      </c>
      <c r="E86" s="10">
        <v>3294</v>
      </c>
      <c r="F86" s="9" t="s">
        <v>113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25</v>
      </c>
      <c r="E87" s="23"/>
      <c r="F87" s="25"/>
      <c r="G87" s="26"/>
    </row>
    <row r="88" spans="1:7" x14ac:dyDescent="0.25">
      <c r="A88" s="9" t="s">
        <v>114</v>
      </c>
      <c r="B88" s="14" t="s">
        <v>115</v>
      </c>
      <c r="C88" s="10" t="s">
        <v>116</v>
      </c>
      <c r="D88" s="18">
        <v>4134.97</v>
      </c>
      <c r="E88" s="10">
        <v>3222</v>
      </c>
      <c r="F88" s="9" t="s">
        <v>28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4134.97</v>
      </c>
      <c r="E89" s="23"/>
      <c r="F89" s="25"/>
      <c r="G89" s="26"/>
    </row>
    <row r="90" spans="1:7" x14ac:dyDescent="0.25">
      <c r="A90" s="9" t="s">
        <v>117</v>
      </c>
      <c r="B90" s="14" t="s">
        <v>118</v>
      </c>
      <c r="C90" s="10" t="s">
        <v>12</v>
      </c>
      <c r="D90" s="18">
        <v>3.34</v>
      </c>
      <c r="E90" s="10">
        <v>3223</v>
      </c>
      <c r="F90" s="9" t="s">
        <v>42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3.34</v>
      </c>
      <c r="E91" s="23"/>
      <c r="F91" s="25"/>
      <c r="G91" s="26"/>
    </row>
    <row r="92" spans="1:7" x14ac:dyDescent="0.25">
      <c r="A92" s="9" t="s">
        <v>119</v>
      </c>
      <c r="B92" s="14" t="s">
        <v>120</v>
      </c>
      <c r="C92" s="10" t="s">
        <v>121</v>
      </c>
      <c r="D92" s="18">
        <v>88.84</v>
      </c>
      <c r="E92" s="10">
        <v>3222</v>
      </c>
      <c r="F92" s="9" t="s">
        <v>28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88.84</v>
      </c>
      <c r="E93" s="23"/>
      <c r="F93" s="25"/>
      <c r="G93" s="26"/>
    </row>
    <row r="94" spans="1:7" x14ac:dyDescent="0.25">
      <c r="A94" s="9" t="s">
        <v>122</v>
      </c>
      <c r="B94" s="14" t="s">
        <v>123</v>
      </c>
      <c r="C94" s="10" t="s">
        <v>124</v>
      </c>
      <c r="D94" s="18">
        <v>88.2</v>
      </c>
      <c r="E94" s="10">
        <v>3222</v>
      </c>
      <c r="F94" s="9" t="s">
        <v>28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88.2</v>
      </c>
      <c r="E95" s="23"/>
      <c r="F95" s="25"/>
      <c r="G95" s="26"/>
    </row>
    <row r="96" spans="1:7" x14ac:dyDescent="0.25">
      <c r="A96" s="9" t="s">
        <v>125</v>
      </c>
      <c r="B96" s="14" t="s">
        <v>126</v>
      </c>
      <c r="C96" s="10" t="s">
        <v>12</v>
      </c>
      <c r="D96" s="18">
        <v>60</v>
      </c>
      <c r="E96" s="10">
        <v>3239</v>
      </c>
      <c r="F96" s="9" t="s">
        <v>46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60</v>
      </c>
      <c r="E97" s="23"/>
      <c r="F97" s="25"/>
      <c r="G97" s="26"/>
    </row>
    <row r="98" spans="1:7" x14ac:dyDescent="0.25">
      <c r="A98" s="9" t="s">
        <v>127</v>
      </c>
      <c r="B98" s="14" t="s">
        <v>128</v>
      </c>
      <c r="C98" s="10" t="s">
        <v>12</v>
      </c>
      <c r="D98" s="18">
        <v>19.989999999999998</v>
      </c>
      <c r="E98" s="10">
        <v>3221</v>
      </c>
      <c r="F98" s="9" t="s">
        <v>13</v>
      </c>
      <c r="G98" s="27" t="s">
        <v>14</v>
      </c>
    </row>
    <row r="99" spans="1:7" x14ac:dyDescent="0.25">
      <c r="A99" s="9"/>
      <c r="B99" s="14"/>
      <c r="C99" s="10"/>
      <c r="D99" s="18">
        <v>1.47</v>
      </c>
      <c r="E99" s="10">
        <v>3222</v>
      </c>
      <c r="F99" s="9" t="s">
        <v>28</v>
      </c>
      <c r="G99" s="28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SUM(D98:D99)</f>
        <v>21.459999999999997</v>
      </c>
      <c r="E100" s="23"/>
      <c r="F100" s="25"/>
      <c r="G100" s="26"/>
    </row>
    <row r="101" spans="1:7" x14ac:dyDescent="0.25">
      <c r="A101" s="9" t="s">
        <v>129</v>
      </c>
      <c r="B101" s="14" t="s">
        <v>130</v>
      </c>
      <c r="C101" s="10" t="s">
        <v>131</v>
      </c>
      <c r="D101" s="18">
        <v>15.9</v>
      </c>
      <c r="E101" s="10">
        <v>3222</v>
      </c>
      <c r="F101" s="9" t="s">
        <v>28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15.9</v>
      </c>
      <c r="E102" s="23"/>
      <c r="F102" s="25"/>
      <c r="G102" s="26"/>
    </row>
    <row r="103" spans="1:7" x14ac:dyDescent="0.25">
      <c r="A103" s="9" t="s">
        <v>132</v>
      </c>
      <c r="B103" s="14" t="s">
        <v>133</v>
      </c>
      <c r="C103" s="10" t="s">
        <v>12</v>
      </c>
      <c r="D103" s="18">
        <v>702.06</v>
      </c>
      <c r="E103" s="10">
        <v>3234</v>
      </c>
      <c r="F103" s="9" t="s">
        <v>37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702.06</v>
      </c>
      <c r="E104" s="23"/>
      <c r="F104" s="25"/>
      <c r="G104" s="26"/>
    </row>
    <row r="105" spans="1:7" x14ac:dyDescent="0.25">
      <c r="A105" s="9" t="s">
        <v>134</v>
      </c>
      <c r="B105" s="14" t="s">
        <v>135</v>
      </c>
      <c r="C105" s="10" t="s">
        <v>136</v>
      </c>
      <c r="D105" s="18">
        <v>208</v>
      </c>
      <c r="E105" s="10">
        <v>3225</v>
      </c>
      <c r="F105" s="9" t="s">
        <v>60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208</v>
      </c>
      <c r="E106" s="23"/>
      <c r="F106" s="25"/>
      <c r="G106" s="26"/>
    </row>
    <row r="107" spans="1:7" x14ac:dyDescent="0.25">
      <c r="A107" s="9" t="s">
        <v>137</v>
      </c>
      <c r="B107" s="14" t="s">
        <v>138</v>
      </c>
      <c r="C107" s="10" t="s">
        <v>63</v>
      </c>
      <c r="D107" s="18">
        <v>66.28</v>
      </c>
      <c r="E107" s="10">
        <v>3223</v>
      </c>
      <c r="F107" s="9" t="s">
        <v>42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66.28</v>
      </c>
      <c r="E108" s="23"/>
      <c r="F108" s="25"/>
      <c r="G108" s="26"/>
    </row>
    <row r="109" spans="1:7" x14ac:dyDescent="0.25">
      <c r="A109" s="9" t="s">
        <v>139</v>
      </c>
      <c r="B109" s="14" t="s">
        <v>140</v>
      </c>
      <c r="C109" s="10" t="s">
        <v>141</v>
      </c>
      <c r="D109" s="18">
        <v>839.79</v>
      </c>
      <c r="E109" s="10">
        <v>3222</v>
      </c>
      <c r="F109" s="9" t="s">
        <v>28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839.79</v>
      </c>
      <c r="E110" s="23"/>
      <c r="F110" s="25"/>
      <c r="G110" s="26"/>
    </row>
    <row r="111" spans="1:7" x14ac:dyDescent="0.25">
      <c r="A111" s="9" t="s">
        <v>142</v>
      </c>
      <c r="B111" s="14" t="s">
        <v>143</v>
      </c>
      <c r="C111" s="10" t="s">
        <v>144</v>
      </c>
      <c r="D111" s="18">
        <v>24.5</v>
      </c>
      <c r="E111" s="10">
        <v>3222</v>
      </c>
      <c r="F111" s="9" t="s">
        <v>28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24.5</v>
      </c>
      <c r="E112" s="23"/>
      <c r="F112" s="25"/>
      <c r="G112" s="26"/>
    </row>
    <row r="113" spans="1:7" x14ac:dyDescent="0.25">
      <c r="A113" s="9" t="s">
        <v>145</v>
      </c>
      <c r="B113" s="14" t="s">
        <v>168</v>
      </c>
      <c r="C113" s="10" t="s">
        <v>146</v>
      </c>
      <c r="D113" s="18">
        <v>422</v>
      </c>
      <c r="E113" s="10">
        <v>3299</v>
      </c>
      <c r="F113" s="9" t="s">
        <v>20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422</v>
      </c>
      <c r="E114" s="23"/>
      <c r="F114" s="25"/>
      <c r="G114" s="26"/>
    </row>
    <row r="115" spans="1:7" x14ac:dyDescent="0.25">
      <c r="A115" s="9" t="s">
        <v>147</v>
      </c>
      <c r="B115" s="14" t="s">
        <v>169</v>
      </c>
      <c r="C115" s="10" t="s">
        <v>12</v>
      </c>
      <c r="D115" s="18">
        <v>120</v>
      </c>
      <c r="E115" s="10">
        <v>3213</v>
      </c>
      <c r="F115" s="9" t="s">
        <v>148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120</v>
      </c>
      <c r="E116" s="23"/>
      <c r="F116" s="25"/>
      <c r="G116" s="26"/>
    </row>
    <row r="117" spans="1:7" x14ac:dyDescent="0.25">
      <c r="A117" s="9" t="s">
        <v>149</v>
      </c>
      <c r="B117" s="14" t="s">
        <v>150</v>
      </c>
      <c r="C117" s="10" t="s">
        <v>12</v>
      </c>
      <c r="D117" s="18">
        <v>110</v>
      </c>
      <c r="E117" s="10">
        <v>3239</v>
      </c>
      <c r="F117" s="9" t="s">
        <v>46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110</v>
      </c>
      <c r="E118" s="23"/>
      <c r="F118" s="25"/>
      <c r="G118" s="26"/>
    </row>
    <row r="119" spans="1:7" x14ac:dyDescent="0.25">
      <c r="A119" s="9" t="s">
        <v>151</v>
      </c>
      <c r="B119" s="14" t="s">
        <v>152</v>
      </c>
      <c r="C119" s="10" t="s">
        <v>12</v>
      </c>
      <c r="D119" s="18">
        <v>648.41</v>
      </c>
      <c r="E119" s="10">
        <v>3222</v>
      </c>
      <c r="F119" s="9" t="s">
        <v>28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648.41</v>
      </c>
      <c r="E120" s="23"/>
      <c r="F120" s="25"/>
      <c r="G120" s="26"/>
    </row>
    <row r="121" spans="1:7" x14ac:dyDescent="0.25">
      <c r="A121" s="9" t="s">
        <v>153</v>
      </c>
      <c r="B121" s="14" t="s">
        <v>154</v>
      </c>
      <c r="C121" s="10" t="s">
        <v>155</v>
      </c>
      <c r="D121" s="18">
        <v>8.6999999999999993</v>
      </c>
      <c r="E121" s="10">
        <v>3222</v>
      </c>
      <c r="F121" s="9" t="s">
        <v>28</v>
      </c>
      <c r="G121" s="27" t="s">
        <v>14</v>
      </c>
    </row>
    <row r="122" spans="1:7" ht="27" customHeight="1" thickBot="1" x14ac:dyDescent="0.3">
      <c r="A122" s="21" t="s">
        <v>15</v>
      </c>
      <c r="B122" s="22"/>
      <c r="C122" s="23"/>
      <c r="D122" s="24">
        <f>SUM(D121:D121)</f>
        <v>8.6999999999999993</v>
      </c>
      <c r="E122" s="23"/>
      <c r="F122" s="25"/>
      <c r="G122" s="26"/>
    </row>
    <row r="123" spans="1:7" x14ac:dyDescent="0.25">
      <c r="A123" s="9" t="s">
        <v>156</v>
      </c>
      <c r="B123" s="14" t="s">
        <v>157</v>
      </c>
      <c r="C123" s="10" t="s">
        <v>63</v>
      </c>
      <c r="D123" s="18">
        <v>5.39</v>
      </c>
      <c r="E123" s="10">
        <v>3224</v>
      </c>
      <c r="F123" s="9" t="s">
        <v>19</v>
      </c>
      <c r="G123" s="27" t="s">
        <v>14</v>
      </c>
    </row>
    <row r="124" spans="1:7" ht="27" customHeight="1" thickBot="1" x14ac:dyDescent="0.3">
      <c r="A124" s="21" t="s">
        <v>15</v>
      </c>
      <c r="B124" s="22"/>
      <c r="C124" s="23"/>
      <c r="D124" s="24">
        <f>SUM(D123:D123)</f>
        <v>5.39</v>
      </c>
      <c r="E124" s="23"/>
      <c r="F124" s="25"/>
      <c r="G124" s="26"/>
    </row>
    <row r="125" spans="1:7" x14ac:dyDescent="0.25">
      <c r="A125" s="9"/>
      <c r="B125" s="14"/>
      <c r="C125" s="10"/>
      <c r="D125" s="18">
        <f>2662.91+9190.16+9292.12+257.76+693.04+1366.25+673.55+2375.78+2639.08</f>
        <v>29150.65</v>
      </c>
      <c r="E125" s="10">
        <v>3111</v>
      </c>
      <c r="F125" s="9" t="s">
        <v>158</v>
      </c>
      <c r="G125" s="27" t="s">
        <v>14</v>
      </c>
    </row>
    <row r="126" spans="1:7" x14ac:dyDescent="0.25">
      <c r="A126" s="9"/>
      <c r="B126" s="14"/>
      <c r="C126" s="10"/>
      <c r="D126" s="18">
        <f>593.05+2039.55+2177.28</f>
        <v>4809.88</v>
      </c>
      <c r="E126" s="10">
        <v>3132</v>
      </c>
      <c r="F126" s="9" t="s">
        <v>164</v>
      </c>
      <c r="G126" s="28" t="s">
        <v>14</v>
      </c>
    </row>
    <row r="127" spans="1:7" x14ac:dyDescent="0.25">
      <c r="A127" s="9"/>
      <c r="B127" s="14"/>
      <c r="C127" s="10"/>
      <c r="D127" s="18">
        <v>2200</v>
      </c>
      <c r="E127" s="10">
        <v>3121</v>
      </c>
      <c r="F127" s="9" t="s">
        <v>165</v>
      </c>
      <c r="G127" s="28" t="s">
        <v>14</v>
      </c>
    </row>
    <row r="128" spans="1:7" x14ac:dyDescent="0.25">
      <c r="A128" s="9"/>
      <c r="B128" s="14"/>
      <c r="C128" s="10"/>
      <c r="D128" s="18">
        <v>188.8</v>
      </c>
      <c r="E128" s="10">
        <v>3211</v>
      </c>
      <c r="F128" s="9" t="s">
        <v>85</v>
      </c>
      <c r="G128" s="28" t="s">
        <v>14</v>
      </c>
    </row>
    <row r="129" spans="1:7" x14ac:dyDescent="0.25">
      <c r="A129" s="9"/>
      <c r="B129" s="14"/>
      <c r="C129" s="10"/>
      <c r="D129" s="18">
        <f>76.98+481.99+499.75</f>
        <v>1058.72</v>
      </c>
      <c r="E129" s="10">
        <v>3212</v>
      </c>
      <c r="F129" s="9" t="s">
        <v>159</v>
      </c>
      <c r="G129" s="28" t="s">
        <v>14</v>
      </c>
    </row>
    <row r="130" spans="1:7" x14ac:dyDescent="0.25">
      <c r="A130" s="9"/>
      <c r="B130" s="14"/>
      <c r="C130" s="10"/>
      <c r="D130" s="18">
        <v>72.5</v>
      </c>
      <c r="E130" s="10">
        <v>3214</v>
      </c>
      <c r="F130" s="9" t="s">
        <v>160</v>
      </c>
      <c r="G130" s="28" t="s">
        <v>14</v>
      </c>
    </row>
    <row r="131" spans="1:7" x14ac:dyDescent="0.25">
      <c r="A131" s="9"/>
      <c r="B131" s="14"/>
      <c r="C131" s="10"/>
      <c r="D131" s="18">
        <v>85.02</v>
      </c>
      <c r="E131" s="10">
        <v>3221</v>
      </c>
      <c r="F131" s="9" t="s">
        <v>13</v>
      </c>
      <c r="G131" s="28" t="s">
        <v>14</v>
      </c>
    </row>
    <row r="132" spans="1:7" x14ac:dyDescent="0.25">
      <c r="A132" s="9"/>
      <c r="B132" s="14"/>
      <c r="C132" s="10"/>
      <c r="D132" s="18">
        <v>166.85</v>
      </c>
      <c r="E132" s="10">
        <v>3237</v>
      </c>
      <c r="F132" s="9" t="s">
        <v>103</v>
      </c>
      <c r="G132" s="28" t="s">
        <v>14</v>
      </c>
    </row>
    <row r="133" spans="1:7" x14ac:dyDescent="0.25">
      <c r="A133" s="9"/>
      <c r="B133" s="14"/>
      <c r="C133" s="10"/>
      <c r="D133" s="18">
        <v>558.44000000000005</v>
      </c>
      <c r="E133" s="10">
        <v>3291</v>
      </c>
      <c r="F133" s="9" t="s">
        <v>161</v>
      </c>
      <c r="G133" s="28" t="s">
        <v>14</v>
      </c>
    </row>
    <row r="134" spans="1:7" x14ac:dyDescent="0.25">
      <c r="A134" s="9"/>
      <c r="B134" s="14"/>
      <c r="C134" s="10"/>
      <c r="D134" s="18">
        <v>480</v>
      </c>
      <c r="E134" s="10">
        <v>3721</v>
      </c>
      <c r="F134" s="9" t="s">
        <v>162</v>
      </c>
      <c r="G134" s="28" t="s">
        <v>14</v>
      </c>
    </row>
    <row r="135" spans="1:7" ht="21" customHeight="1" thickBot="1" x14ac:dyDescent="0.3">
      <c r="A135" s="30" t="s">
        <v>15</v>
      </c>
      <c r="B135" s="31"/>
      <c r="C135" s="32"/>
      <c r="D135" s="33">
        <f>SUM(D125:D134)</f>
        <v>38770.86</v>
      </c>
      <c r="E135" s="32"/>
      <c r="F135" s="34"/>
      <c r="G135" s="28"/>
    </row>
    <row r="136" spans="1:7" ht="15.75" customHeight="1" x14ac:dyDescent="0.25">
      <c r="A136" s="37"/>
      <c r="B136" s="38"/>
      <c r="C136" s="39"/>
      <c r="D136" s="40">
        <f>2933.69+2617.26+567.51+6437.91+146130.04+216.71+503.27+287.11</f>
        <v>159693.49999999997</v>
      </c>
      <c r="E136" s="39">
        <v>3111</v>
      </c>
      <c r="F136" s="41" t="s">
        <v>158</v>
      </c>
      <c r="G136" s="27" t="s">
        <v>167</v>
      </c>
    </row>
    <row r="137" spans="1:7" ht="15.75" customHeight="1" x14ac:dyDescent="0.25">
      <c r="A137" s="42"/>
      <c r="B137" s="31"/>
      <c r="C137" s="32"/>
      <c r="D137" s="33">
        <f>3021.28+122.04</f>
        <v>3143.32</v>
      </c>
      <c r="E137" s="32">
        <v>3212</v>
      </c>
      <c r="F137" s="9" t="s">
        <v>159</v>
      </c>
      <c r="G137" s="28" t="s">
        <v>167</v>
      </c>
    </row>
    <row r="138" spans="1:7" ht="15.75" customHeight="1" x14ac:dyDescent="0.25">
      <c r="A138" s="42"/>
      <c r="B138" s="31"/>
      <c r="C138" s="32"/>
      <c r="D138" s="33">
        <f>26183.28+27.9+130.42</f>
        <v>26341.599999999999</v>
      </c>
      <c r="E138" s="32">
        <v>3132</v>
      </c>
      <c r="F138" s="9" t="s">
        <v>164</v>
      </c>
      <c r="G138" s="28" t="s">
        <v>167</v>
      </c>
    </row>
    <row r="139" spans="1:7" ht="15.75" customHeight="1" x14ac:dyDescent="0.25">
      <c r="A139" s="42"/>
      <c r="B139" s="31"/>
      <c r="C139" s="32"/>
      <c r="D139" s="33">
        <v>420</v>
      </c>
      <c r="E139" s="32">
        <v>3295</v>
      </c>
      <c r="F139" s="34" t="s">
        <v>166</v>
      </c>
      <c r="G139" s="28" t="s">
        <v>167</v>
      </c>
    </row>
    <row r="140" spans="1:7" ht="15.75" customHeight="1" x14ac:dyDescent="0.25">
      <c r="A140" s="42"/>
      <c r="B140" s="31"/>
      <c r="C140" s="32"/>
      <c r="D140" s="33">
        <f>100+882.88+441.44</f>
        <v>1424.32</v>
      </c>
      <c r="E140" s="32">
        <v>3121</v>
      </c>
      <c r="F140" s="9" t="s">
        <v>165</v>
      </c>
      <c r="G140" s="28" t="s">
        <v>167</v>
      </c>
    </row>
    <row r="141" spans="1:7" ht="15.75" customHeight="1" x14ac:dyDescent="0.25">
      <c r="A141" s="42" t="s">
        <v>15</v>
      </c>
      <c r="B141" s="31"/>
      <c r="C141" s="32"/>
      <c r="D141" s="33">
        <f>SUM(D136:D140)</f>
        <v>191022.74</v>
      </c>
      <c r="E141" s="32"/>
      <c r="F141" s="34"/>
      <c r="G141" s="28"/>
    </row>
    <row r="142" spans="1:7" ht="15.75" customHeight="1" thickBot="1" x14ac:dyDescent="0.3">
      <c r="A142" s="29"/>
      <c r="B142" s="22"/>
      <c r="C142" s="23"/>
      <c r="D142" s="24"/>
      <c r="E142" s="23"/>
      <c r="F142" s="25"/>
      <c r="G142" s="26"/>
    </row>
    <row r="143" spans="1:7" ht="15.75" thickBot="1" x14ac:dyDescent="0.3">
      <c r="A143" s="35" t="s">
        <v>163</v>
      </c>
      <c r="B143" s="22"/>
      <c r="C143" s="23"/>
      <c r="D143" s="36">
        <f>SUM(D8,D11,D13,D15,D17,D19,D21,D23,D25,D27,D31,D33,D35,D37,D39,D41,D44,D46,D48,D50,D53,D55,D57,D59,D61,D63,D65,D67,D69,D71,D73,D75,D77,D79,D81,D83,D85,D87,D89,D91,D93,D95,D97,D100,D102,D104,D106,D108,D110,D112,D114,D116,D118,D120,D122,D124,D135)+D141</f>
        <v>273081.39</v>
      </c>
      <c r="E143" s="23"/>
      <c r="F143" s="25"/>
      <c r="G143" s="26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2026-05-19T11:56:39Z</dcterms:modified>
</cp:coreProperties>
</file>